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d.docs.live.net/cb62e7888df901fa/suzuran/作成文書/その他/コンピュータ関連/すずらん保育園ホームページ/htdocs/genkyo/"/>
    </mc:Choice>
  </mc:AlternateContent>
  <bookViews>
    <workbookView xWindow="0" yWindow="0" windowWidth="19395" windowHeight="9660" tabRatio="866"/>
  </bookViews>
  <sheets>
    <sheet name="【様式1－1】資金収支" sheetId="42" r:id="rId1"/>
    <sheet name="【様式2－1】事業活動" sheetId="3" r:id="rId2"/>
    <sheet name="【様式3－1】貸借" sheetId="1" r:id="rId3"/>
    <sheet name="財務諸表に対する注記（法人全体用）" sheetId="30" r:id="rId4"/>
    <sheet name="【様式1－4】資金収支" sheetId="45" r:id="rId5"/>
    <sheet name="【様式2－4】事業活動" sheetId="21" r:id="rId6"/>
    <sheet name="【別紙5】財産目録" sheetId="34" r:id="rId7"/>
    <sheet name="預金明細書" sheetId="50" r:id="rId8"/>
  </sheets>
  <definedNames>
    <definedName name="_xlnm.Print_Area" localSheetId="0">'【様式1－1】資金収支'!$A$1:$G$44</definedName>
    <definedName name="_xlnm.Print_Area" localSheetId="4">'【様式1－4】資金収支'!$A$1:$G$75</definedName>
    <definedName name="_xlnm.Print_Area" localSheetId="1">'【様式2－1】事業活動'!$A$1:$F$42</definedName>
    <definedName name="_xlnm.Print_Area" localSheetId="5">'【様式2－4】事業活動'!$A$1:$F$77</definedName>
    <definedName name="_xlnm.Print_Area" localSheetId="3">'財務諸表に対する注記（法人全体用）'!$A$1:$I$57</definedName>
  </definedNames>
  <calcPr calcId="152511"/>
</workbook>
</file>

<file path=xl/calcChain.xml><?xml version="1.0" encoding="utf-8"?>
<calcChain xmlns="http://schemas.openxmlformats.org/spreadsheetml/2006/main">
  <c r="E31" i="50" l="1"/>
  <c r="E28" i="50"/>
  <c r="E11" i="50"/>
  <c r="F9" i="21"/>
  <c r="F10" i="21"/>
  <c r="F12" i="21"/>
  <c r="F13" i="21"/>
  <c r="F16" i="21"/>
  <c r="F17" i="21"/>
  <c r="F18" i="21"/>
  <c r="F19" i="21"/>
  <c r="F20" i="21"/>
  <c r="F21" i="21"/>
  <c r="F23" i="21"/>
  <c r="F24" i="21"/>
  <c r="F25" i="21"/>
  <c r="F26" i="21"/>
  <c r="F27" i="21"/>
  <c r="F28" i="21"/>
  <c r="F30" i="21"/>
  <c r="F31" i="21"/>
  <c r="F32" i="21"/>
  <c r="F33" i="21"/>
  <c r="F34" i="21"/>
  <c r="F35" i="21"/>
  <c r="F36" i="21"/>
  <c r="F37" i="21"/>
  <c r="F38" i="21"/>
  <c r="F39" i="21"/>
  <c r="F40" i="21"/>
  <c r="F41" i="21"/>
  <c r="F42" i="21"/>
  <c r="F43" i="21"/>
  <c r="F44" i="21"/>
  <c r="F45" i="21"/>
  <c r="F46" i="21"/>
  <c r="F47" i="21"/>
  <c r="F50" i="21"/>
  <c r="F52" i="21"/>
  <c r="F54" i="21"/>
  <c r="F55" i="21"/>
  <c r="F56" i="21"/>
  <c r="F61" i="21"/>
  <c r="F63" i="21"/>
  <c r="F64" i="21"/>
  <c r="F65" i="21"/>
  <c r="F69" i="21"/>
  <c r="F71" i="21"/>
  <c r="F72" i="21"/>
  <c r="F73" i="21"/>
  <c r="E29" i="21"/>
  <c r="E11" i="21"/>
  <c r="E8" i="21"/>
  <c r="E14" i="21"/>
  <c r="F14" i="21"/>
  <c r="E15" i="21"/>
  <c r="E22" i="21"/>
  <c r="F22" i="21"/>
  <c r="E51" i="21"/>
  <c r="E53" i="21"/>
  <c r="E57" i="21"/>
  <c r="E60" i="21"/>
  <c r="E62" i="21"/>
  <c r="E63" i="21"/>
  <c r="E66" i="21"/>
  <c r="D63" i="21"/>
  <c r="D66" i="21"/>
  <c r="F66" i="21"/>
  <c r="D60" i="21"/>
  <c r="D62" i="21"/>
  <c r="F62" i="21"/>
  <c r="D51" i="21"/>
  <c r="D53" i="21"/>
  <c r="D57" i="21"/>
  <c r="F57" i="21"/>
  <c r="D29" i="21"/>
  <c r="F29" i="21"/>
  <c r="D22" i="21"/>
  <c r="D15" i="21"/>
  <c r="F15" i="21"/>
  <c r="D11" i="21"/>
  <c r="D8" i="21"/>
  <c r="D14" i="21"/>
  <c r="F9" i="45"/>
  <c r="F10" i="45"/>
  <c r="F11" i="45"/>
  <c r="F12" i="45"/>
  <c r="F13" i="45"/>
  <c r="F14" i="45"/>
  <c r="F15" i="45"/>
  <c r="F16" i="45"/>
  <c r="F17" i="45"/>
  <c r="F18" i="45"/>
  <c r="F19" i="45"/>
  <c r="F20" i="45"/>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3" i="45"/>
  <c r="F54" i="45"/>
  <c r="F55" i="45"/>
  <c r="F58" i="45"/>
  <c r="F59" i="45"/>
  <c r="F61" i="45"/>
  <c r="F62" i="45"/>
  <c r="F64" i="45"/>
  <c r="F65" i="45"/>
  <c r="F66" i="45"/>
  <c r="F68" i="45"/>
  <c r="F69" i="45"/>
  <c r="F70" i="45"/>
  <c r="F72" i="45"/>
  <c r="F74" i="45"/>
  <c r="F75" i="45"/>
  <c r="F8" i="45"/>
  <c r="E11" i="45"/>
  <c r="E8" i="45"/>
  <c r="E17" i="45"/>
  <c r="E15" i="45"/>
  <c r="E18" i="45"/>
  <c r="E24" i="45"/>
  <c r="E31" i="45"/>
  <c r="E53" i="45"/>
  <c r="E54" i="45"/>
  <c r="E58" i="45"/>
  <c r="E59" i="45"/>
  <c r="E61" i="45"/>
  <c r="E64" i="45"/>
  <c r="E65" i="45"/>
  <c r="E68" i="45"/>
  <c r="D58" i="45"/>
  <c r="D64" i="45"/>
  <c r="D68" i="45"/>
  <c r="D65" i="45"/>
  <c r="D61" i="45"/>
  <c r="D54" i="45"/>
  <c r="D24" i="45"/>
  <c r="D53" i="45"/>
  <c r="D31" i="45"/>
  <c r="D18" i="45"/>
  <c r="D15" i="45"/>
  <c r="D11" i="45"/>
  <c r="D8" i="45"/>
  <c r="D17" i="45"/>
  <c r="E70" i="34"/>
  <c r="E68" i="34"/>
  <c r="E66" i="34"/>
  <c r="E41" i="34"/>
  <c r="E40" i="34"/>
  <c r="E39" i="34"/>
  <c r="E28" i="34"/>
  <c r="E22" i="34"/>
  <c r="E38" i="30"/>
  <c r="G38" i="30"/>
  <c r="C38" i="30"/>
  <c r="H18" i="1"/>
  <c r="H19" i="1"/>
  <c r="H20" i="1"/>
  <c r="H21" i="1"/>
  <c r="H22" i="1"/>
  <c r="H23" i="1"/>
  <c r="H24" i="1"/>
  <c r="H17" i="1"/>
  <c r="H16" i="1"/>
  <c r="H10" i="1"/>
  <c r="H11" i="1"/>
  <c r="H13" i="1"/>
  <c r="H14" i="1"/>
  <c r="H9" i="1"/>
  <c r="G18" i="1"/>
  <c r="G23" i="1"/>
  <c r="G9" i="1"/>
  <c r="G14" i="1"/>
  <c r="F24" i="1"/>
  <c r="F23" i="1"/>
  <c r="F18" i="1"/>
  <c r="F14" i="1"/>
  <c r="F9" i="1"/>
  <c r="D14" i="1"/>
  <c r="D15" i="1"/>
  <c r="D16" i="1"/>
  <c r="D17" i="1"/>
  <c r="D18" i="1"/>
  <c r="D19" i="1"/>
  <c r="D20" i="1"/>
  <c r="D21" i="1"/>
  <c r="D22" i="1"/>
  <c r="D23" i="1"/>
  <c r="D24" i="1"/>
  <c r="D13" i="1"/>
  <c r="D12" i="1"/>
  <c r="D11" i="1"/>
  <c r="D10" i="1"/>
  <c r="D9" i="1"/>
  <c r="B13" i="1"/>
  <c r="C14" i="1"/>
  <c r="C17" i="1"/>
  <c r="C9" i="1"/>
  <c r="B24" i="1"/>
  <c r="B17" i="1"/>
  <c r="B14" i="1"/>
  <c r="B9" i="1"/>
  <c r="F8" i="3"/>
  <c r="F9" i="3"/>
  <c r="F10" i="3"/>
  <c r="F11" i="3"/>
  <c r="F12" i="3"/>
  <c r="F13" i="3"/>
  <c r="F14" i="3"/>
  <c r="F15" i="3"/>
  <c r="F16" i="3"/>
  <c r="F17" i="3"/>
  <c r="F18" i="3"/>
  <c r="F22" i="3"/>
  <c r="F26" i="3"/>
  <c r="F27" i="3"/>
  <c r="F28" i="3"/>
  <c r="F29" i="3"/>
  <c r="F31" i="3"/>
  <c r="F32" i="3"/>
  <c r="F33" i="3"/>
  <c r="F34" i="3"/>
  <c r="F35" i="3"/>
  <c r="F36" i="3"/>
  <c r="F37" i="3"/>
  <c r="F38" i="3"/>
  <c r="F39" i="3"/>
  <c r="F40" i="3"/>
  <c r="F41" i="3"/>
  <c r="F42" i="3"/>
  <c r="F7" i="3"/>
  <c r="E9" i="3"/>
  <c r="E15" i="3"/>
  <c r="E16" i="3"/>
  <c r="E22" i="3"/>
  <c r="E26" i="3"/>
  <c r="E31" i="3"/>
  <c r="E33" i="3"/>
  <c r="D42" i="3"/>
  <c r="D33" i="3"/>
  <c r="D31" i="3"/>
  <c r="D26" i="3"/>
  <c r="D22" i="3"/>
  <c r="D15" i="3"/>
  <c r="D9" i="3"/>
  <c r="F9" i="42"/>
  <c r="F10" i="42"/>
  <c r="F11" i="42"/>
  <c r="F12" i="42"/>
  <c r="F13" i="42"/>
  <c r="F14" i="42"/>
  <c r="F15" i="42"/>
  <c r="F16" i="42"/>
  <c r="F17" i="42"/>
  <c r="F21" i="42"/>
  <c r="F22" i="42"/>
  <c r="F26" i="42"/>
  <c r="F27" i="42"/>
  <c r="F28" i="42"/>
  <c r="F32" i="42"/>
  <c r="F33" i="42"/>
  <c r="F37" i="42"/>
  <c r="F38" i="42"/>
  <c r="F41" i="42"/>
  <c r="F43" i="42"/>
  <c r="F44" i="42"/>
  <c r="F8" i="42"/>
  <c r="E12" i="42"/>
  <c r="E16" i="42"/>
  <c r="E21" i="42"/>
  <c r="E26" i="42"/>
  <c r="E27" i="42"/>
  <c r="E32" i="42"/>
  <c r="E37" i="42"/>
  <c r="E38" i="42"/>
  <c r="D44" i="42"/>
  <c r="D41" i="42"/>
  <c r="D38" i="42"/>
  <c r="D37" i="42"/>
  <c r="D32" i="42"/>
  <c r="D27" i="42"/>
  <c r="D26" i="42"/>
  <c r="D21" i="42"/>
  <c r="D17" i="42"/>
  <c r="D16" i="42"/>
  <c r="D12" i="42"/>
  <c r="E17" i="42"/>
  <c r="E41" i="42"/>
  <c r="E44" i="42"/>
  <c r="D27" i="3"/>
  <c r="D34" i="3"/>
  <c r="D16" i="3"/>
  <c r="D28" i="3"/>
  <c r="D35" i="3"/>
  <c r="D37" i="3"/>
  <c r="E34" i="3"/>
  <c r="E27" i="3"/>
  <c r="E28" i="3"/>
  <c r="E35" i="3"/>
  <c r="E37" i="3"/>
  <c r="E42" i="3"/>
  <c r="G24" i="1"/>
  <c r="C13" i="1"/>
  <c r="C24" i="1"/>
  <c r="E69" i="45"/>
  <c r="E48" i="45"/>
  <c r="E49" i="45"/>
  <c r="D69" i="45"/>
  <c r="D59" i="45"/>
  <c r="D48" i="45"/>
  <c r="D49" i="45"/>
  <c r="E72" i="45"/>
  <c r="E75" i="45"/>
  <c r="D72" i="45"/>
  <c r="D75" i="45"/>
  <c r="F8" i="21"/>
  <c r="F60" i="21"/>
  <c r="F53" i="21"/>
  <c r="F51" i="21"/>
  <c r="F11" i="21"/>
  <c r="E67" i="21"/>
  <c r="E48" i="21"/>
  <c r="E49" i="21"/>
  <c r="E58" i="21"/>
  <c r="D48" i="21"/>
  <c r="D67" i="21"/>
  <c r="D49" i="21"/>
  <c r="F48" i="21"/>
  <c r="F67" i="21"/>
  <c r="E68" i="21"/>
  <c r="E70" i="21"/>
  <c r="E77" i="21"/>
  <c r="D58" i="21"/>
  <c r="F49" i="21"/>
  <c r="F58" i="21"/>
  <c r="D68" i="21"/>
  <c r="D70" i="21"/>
  <c r="F68" i="21"/>
  <c r="D77" i="21"/>
  <c r="F77" i="21"/>
  <c r="F70" i="21"/>
</calcChain>
</file>

<file path=xl/sharedStrings.xml><?xml version="1.0" encoding="utf-8"?>
<sst xmlns="http://schemas.openxmlformats.org/spreadsheetml/2006/main" count="468" uniqueCount="329">
  <si>
    <t>流動負債</t>
  </si>
  <si>
    <t>固定負債</t>
  </si>
  <si>
    <t>負債の部合計</t>
  </si>
  <si>
    <t>純資産の部合計</t>
  </si>
  <si>
    <t>負債及び純資産の部合計</t>
  </si>
  <si>
    <t>資　　産　　の　　部</t>
    <phoneticPr fontId="2"/>
  </si>
  <si>
    <t>負　　債　　の　　部</t>
    <phoneticPr fontId="2"/>
  </si>
  <si>
    <t>当年</t>
    <rPh sb="0" eb="2">
      <t>トウネン</t>
    </rPh>
    <phoneticPr fontId="2"/>
  </si>
  <si>
    <t>前年</t>
    <rPh sb="0" eb="2">
      <t>ゼンネン</t>
    </rPh>
    <phoneticPr fontId="2"/>
  </si>
  <si>
    <t>増減</t>
    <rPh sb="0" eb="2">
      <t>ゾウゲン</t>
    </rPh>
    <phoneticPr fontId="2"/>
  </si>
  <si>
    <t>度末</t>
    <rPh sb="0" eb="1">
      <t>ド</t>
    </rPh>
    <rPh sb="1" eb="2">
      <t>マツ</t>
    </rPh>
    <phoneticPr fontId="2"/>
  </si>
  <si>
    <t>流動資産</t>
    <phoneticPr fontId="2"/>
  </si>
  <si>
    <t>備考</t>
    <rPh sb="0" eb="2">
      <t>ビコウ</t>
    </rPh>
    <phoneticPr fontId="2"/>
  </si>
  <si>
    <t>収入</t>
    <rPh sb="0" eb="1">
      <t>オサム</t>
    </rPh>
    <rPh sb="1" eb="2">
      <t>イリ</t>
    </rPh>
    <phoneticPr fontId="2"/>
  </si>
  <si>
    <t>支出</t>
    <rPh sb="0" eb="2">
      <t>シシュツ</t>
    </rPh>
    <phoneticPr fontId="2"/>
  </si>
  <si>
    <t>収入</t>
    <rPh sb="0" eb="2">
      <t>シュウニュウ</t>
    </rPh>
    <phoneticPr fontId="2"/>
  </si>
  <si>
    <t>合計</t>
    <rPh sb="0" eb="2">
      <t>ゴウケイ</t>
    </rPh>
    <phoneticPr fontId="2"/>
  </si>
  <si>
    <t>　予備費支出(10)</t>
    <rPh sb="1" eb="4">
      <t>ヨビヒ</t>
    </rPh>
    <rPh sb="4" eb="6">
      <t>シシュツ</t>
    </rPh>
    <phoneticPr fontId="2"/>
  </si>
  <si>
    <t>収益</t>
    <rPh sb="0" eb="2">
      <t>シュウエキ</t>
    </rPh>
    <phoneticPr fontId="2"/>
  </si>
  <si>
    <t>費用</t>
    <rPh sb="0" eb="2">
      <t>ヒヨウ</t>
    </rPh>
    <phoneticPr fontId="2"/>
  </si>
  <si>
    <t>繰越活動増減差額の部</t>
    <rPh sb="0" eb="2">
      <t>クリコシ</t>
    </rPh>
    <rPh sb="2" eb="4">
      <t>カツドウ</t>
    </rPh>
    <rPh sb="4" eb="6">
      <t>ゾウゲン</t>
    </rPh>
    <rPh sb="6" eb="8">
      <t>サガク</t>
    </rPh>
    <rPh sb="9" eb="10">
      <t>ブ</t>
    </rPh>
    <phoneticPr fontId="2"/>
  </si>
  <si>
    <t>特別増減の部</t>
    <rPh sb="0" eb="2">
      <t>トクベツ</t>
    </rPh>
    <rPh sb="2" eb="4">
      <t>ゾウゲン</t>
    </rPh>
    <rPh sb="5" eb="6">
      <t>ブ</t>
    </rPh>
    <phoneticPr fontId="2"/>
  </si>
  <si>
    <t>事業活動計算書</t>
    <rPh sb="0" eb="2">
      <t>ジギョウ</t>
    </rPh>
    <rPh sb="2" eb="4">
      <t>カツドウ</t>
    </rPh>
    <phoneticPr fontId="2"/>
  </si>
  <si>
    <t>貸　　　借　　　対　　　照　　　表</t>
    <phoneticPr fontId="2"/>
  </si>
  <si>
    <t>特別収益計(８)</t>
    <rPh sb="0" eb="2">
      <t>トクベツ</t>
    </rPh>
    <rPh sb="2" eb="4">
      <t>シュウエキ</t>
    </rPh>
    <phoneticPr fontId="2"/>
  </si>
  <si>
    <t>特別費用計(９)</t>
    <rPh sb="0" eb="2">
      <t>トクベツ</t>
    </rPh>
    <rPh sb="2" eb="4">
      <t>ヒヨウ</t>
    </rPh>
    <phoneticPr fontId="2"/>
  </si>
  <si>
    <t>特別費用計（９）</t>
    <rPh sb="0" eb="2">
      <t>トクベツ</t>
    </rPh>
    <rPh sb="2" eb="4">
      <t>ヒヨウ</t>
    </rPh>
    <phoneticPr fontId="2"/>
  </si>
  <si>
    <t>第1号の1様式</t>
    <rPh sb="0" eb="1">
      <t>ダイ</t>
    </rPh>
    <rPh sb="2" eb="3">
      <t>ゴウ</t>
    </rPh>
    <rPh sb="5" eb="7">
      <t>ヨウシキ</t>
    </rPh>
    <phoneticPr fontId="2"/>
  </si>
  <si>
    <t>第2号の1様式</t>
    <rPh sb="0" eb="1">
      <t>ダイ</t>
    </rPh>
    <rPh sb="2" eb="3">
      <t>ゴウ</t>
    </rPh>
    <rPh sb="5" eb="7">
      <t>ヨウシキ</t>
    </rPh>
    <phoneticPr fontId="2"/>
  </si>
  <si>
    <t>受取利息配当金収益</t>
  </si>
  <si>
    <t>事業費</t>
  </si>
  <si>
    <t>減価償却費</t>
  </si>
  <si>
    <t>固定資産売却損・処分損</t>
  </si>
  <si>
    <t>第2号の4様式</t>
    <phoneticPr fontId="2"/>
  </si>
  <si>
    <t>現金預金</t>
    <phoneticPr fontId="2"/>
  </si>
  <si>
    <t>事業未収金</t>
    <phoneticPr fontId="2"/>
  </si>
  <si>
    <t>未収金</t>
  </si>
  <si>
    <t>経常経費寄附金収入</t>
    <rPh sb="0" eb="2">
      <t>ケイジョウ</t>
    </rPh>
    <rPh sb="2" eb="4">
      <t>ケイヒ</t>
    </rPh>
    <phoneticPr fontId="2"/>
  </si>
  <si>
    <t>預り金</t>
    <rPh sb="0" eb="1">
      <t>アズ</t>
    </rPh>
    <rPh sb="2" eb="3">
      <t>キン</t>
    </rPh>
    <phoneticPr fontId="1"/>
  </si>
  <si>
    <t>計</t>
    <rPh sb="0" eb="1">
      <t>ケイ</t>
    </rPh>
    <phoneticPr fontId="2"/>
  </si>
  <si>
    <t>サービス活動増減の部</t>
    <rPh sb="4" eb="6">
      <t>カツドウ</t>
    </rPh>
    <rPh sb="6" eb="8">
      <t>ゾウゲン</t>
    </rPh>
    <rPh sb="9" eb="10">
      <t>ブ</t>
    </rPh>
    <phoneticPr fontId="2"/>
  </si>
  <si>
    <t>サービス活動収益計(１)</t>
    <rPh sb="6" eb="8">
      <t>シュウエキ</t>
    </rPh>
    <phoneticPr fontId="2"/>
  </si>
  <si>
    <t>サービス活動費用計（２）</t>
    <rPh sb="6" eb="8">
      <t>ヒヨウ</t>
    </rPh>
    <phoneticPr fontId="2"/>
  </si>
  <si>
    <t>　サービス活動増減差額(３)=(１)-(２)</t>
    <rPh sb="7" eb="9">
      <t>ゾウゲン</t>
    </rPh>
    <rPh sb="9" eb="10">
      <t>サ</t>
    </rPh>
    <rPh sb="10" eb="11">
      <t>ガク</t>
    </rPh>
    <phoneticPr fontId="2"/>
  </si>
  <si>
    <t>サービス活動外収益計(４)</t>
    <rPh sb="7" eb="9">
      <t>シュウエキ</t>
    </rPh>
    <rPh sb="9" eb="10">
      <t>ケイ</t>
    </rPh>
    <phoneticPr fontId="2"/>
  </si>
  <si>
    <t>サービス活動外費用計（５）</t>
    <rPh sb="7" eb="9">
      <t>ヒヨウ</t>
    </rPh>
    <phoneticPr fontId="2"/>
  </si>
  <si>
    <t>　サービス活動外増減差額（６）=(４)－(５)</t>
    <rPh sb="8" eb="10">
      <t>ゾウゲン</t>
    </rPh>
    <rPh sb="10" eb="11">
      <t>サ</t>
    </rPh>
    <rPh sb="11" eb="12">
      <t>ガク</t>
    </rPh>
    <phoneticPr fontId="2"/>
  </si>
  <si>
    <t>経常増減差額(７)=(３)＋(６)</t>
    <rPh sb="2" eb="4">
      <t>ゾウゲン</t>
    </rPh>
    <rPh sb="4" eb="5">
      <t>サ</t>
    </rPh>
    <rPh sb="5" eb="6">
      <t>ガク</t>
    </rPh>
    <phoneticPr fontId="2"/>
  </si>
  <si>
    <t>第3号の1様式</t>
    <rPh sb="0" eb="1">
      <t>ダイ</t>
    </rPh>
    <rPh sb="2" eb="3">
      <t>ゴウ</t>
    </rPh>
    <rPh sb="5" eb="7">
      <t>ヨウシキ</t>
    </rPh>
    <phoneticPr fontId="2"/>
  </si>
  <si>
    <t>　特別増減差額（10）=(８)－(９)</t>
    <rPh sb="1" eb="3">
      <t>トクベツ</t>
    </rPh>
    <rPh sb="3" eb="5">
      <t>ゾウゲン</t>
    </rPh>
    <rPh sb="5" eb="7">
      <t>サガク</t>
    </rPh>
    <phoneticPr fontId="2"/>
  </si>
  <si>
    <t>　サービス活動増減差額 (３)＝(１)－（２）</t>
    <rPh sb="5" eb="7">
      <t>カツドウ</t>
    </rPh>
    <rPh sb="7" eb="9">
      <t>ゾウゲン</t>
    </rPh>
    <rPh sb="9" eb="10">
      <t>サ</t>
    </rPh>
    <rPh sb="10" eb="11">
      <t>ガク</t>
    </rPh>
    <phoneticPr fontId="2"/>
  </si>
  <si>
    <t>サービス活動外収益計(４)</t>
    <rPh sb="7" eb="9">
      <t>シュウエキ</t>
    </rPh>
    <phoneticPr fontId="2"/>
  </si>
  <si>
    <t>サービス活動外費用計(５)</t>
    <rPh sb="7" eb="9">
      <t>ヒヨウ</t>
    </rPh>
    <phoneticPr fontId="2"/>
  </si>
  <si>
    <t>　サービス活動外増減差額(６)＝(４)-（５）</t>
    <rPh sb="8" eb="10">
      <t>ゾウゲン</t>
    </rPh>
    <rPh sb="10" eb="11">
      <t>サ</t>
    </rPh>
    <rPh sb="11" eb="12">
      <t>ガク</t>
    </rPh>
    <phoneticPr fontId="2"/>
  </si>
  <si>
    <t>　特別増減差額(10)=(８)-(９)</t>
    <rPh sb="1" eb="3">
      <t>トクベツ</t>
    </rPh>
    <rPh sb="3" eb="5">
      <t>ゾウゲン</t>
    </rPh>
    <rPh sb="5" eb="6">
      <t>サ</t>
    </rPh>
    <rPh sb="6" eb="7">
      <t>ガク</t>
    </rPh>
    <phoneticPr fontId="2"/>
  </si>
  <si>
    <t>　賃借料</t>
    <rPh sb="1" eb="4">
      <t>チンシャクリョウ</t>
    </rPh>
    <phoneticPr fontId="2"/>
  </si>
  <si>
    <t>財務諸表に対する注記（法人全体用）</t>
    <rPh sb="0" eb="2">
      <t>ザイム</t>
    </rPh>
    <rPh sb="2" eb="4">
      <t>ショヒョウ</t>
    </rPh>
    <rPh sb="5" eb="6">
      <t>タイ</t>
    </rPh>
    <rPh sb="8" eb="10">
      <t>チュウキ</t>
    </rPh>
    <rPh sb="11" eb="13">
      <t>ホウジン</t>
    </rPh>
    <rPh sb="13" eb="15">
      <t>ゼンタイ</t>
    </rPh>
    <rPh sb="15" eb="16">
      <t>ヨウ</t>
    </rPh>
    <phoneticPr fontId="2"/>
  </si>
  <si>
    <t>１．継続事業の前提に関する注記</t>
    <rPh sb="2" eb="4">
      <t>ケイゾク</t>
    </rPh>
    <rPh sb="4" eb="6">
      <t>ジギョウ</t>
    </rPh>
    <rPh sb="7" eb="9">
      <t>ゼンテイ</t>
    </rPh>
    <rPh sb="10" eb="11">
      <t>カン</t>
    </rPh>
    <rPh sb="13" eb="15">
      <t>チュウキ</t>
    </rPh>
    <phoneticPr fontId="2"/>
  </si>
  <si>
    <t>２．重要な会計方針</t>
    <rPh sb="2" eb="4">
      <t>ジュウヨウ</t>
    </rPh>
    <rPh sb="5" eb="7">
      <t>カイケイ</t>
    </rPh>
    <rPh sb="7" eb="9">
      <t>ホウシン</t>
    </rPh>
    <phoneticPr fontId="2"/>
  </si>
  <si>
    <t>３．重要な会計方針の変更</t>
    <rPh sb="2" eb="4">
      <t>ジュウヨウ</t>
    </rPh>
    <rPh sb="5" eb="7">
      <t>カイケイ</t>
    </rPh>
    <rPh sb="7" eb="9">
      <t>ホウシン</t>
    </rPh>
    <rPh sb="10" eb="12">
      <t>ヘンコウ</t>
    </rPh>
    <phoneticPr fontId="2"/>
  </si>
  <si>
    <t>４．法人で採用する退職給付制度</t>
    <rPh sb="2" eb="4">
      <t>ホウジン</t>
    </rPh>
    <rPh sb="5" eb="7">
      <t>サイヨウ</t>
    </rPh>
    <rPh sb="9" eb="11">
      <t>タイショク</t>
    </rPh>
    <rPh sb="11" eb="13">
      <t>キュウフ</t>
    </rPh>
    <rPh sb="13" eb="15">
      <t>セイド</t>
    </rPh>
    <phoneticPr fontId="2"/>
  </si>
  <si>
    <t>６．基本財産の増減の内容及び金額</t>
    <rPh sb="2" eb="4">
      <t>キホン</t>
    </rPh>
    <rPh sb="4" eb="6">
      <t>ザイサン</t>
    </rPh>
    <rPh sb="7" eb="9">
      <t>ゾウゲン</t>
    </rPh>
    <rPh sb="10" eb="12">
      <t>ナイヨウ</t>
    </rPh>
    <rPh sb="12" eb="13">
      <t>オヨ</t>
    </rPh>
    <rPh sb="14" eb="16">
      <t>キンガク</t>
    </rPh>
    <phoneticPr fontId="2"/>
  </si>
  <si>
    <t>８．担保に供している資産</t>
    <rPh sb="2" eb="4">
      <t>タンポ</t>
    </rPh>
    <rPh sb="5" eb="6">
      <t>キョウ</t>
    </rPh>
    <rPh sb="10" eb="12">
      <t>シサン</t>
    </rPh>
    <phoneticPr fontId="2"/>
  </si>
  <si>
    <t>　　固定資産の取得価額、減価償却累計額及び当期末残高は、以下のとおりである。</t>
    <rPh sb="2" eb="4">
      <t>コテイ</t>
    </rPh>
    <rPh sb="4" eb="6">
      <t>シサン</t>
    </rPh>
    <rPh sb="7" eb="9">
      <t>シュトク</t>
    </rPh>
    <rPh sb="9" eb="11">
      <t>カガク</t>
    </rPh>
    <rPh sb="12" eb="14">
      <t>ゲンカ</t>
    </rPh>
    <rPh sb="14" eb="16">
      <t>ショウキャク</t>
    </rPh>
    <rPh sb="16" eb="19">
      <t>ルイケイガク</t>
    </rPh>
    <rPh sb="19" eb="20">
      <t>オヨ</t>
    </rPh>
    <rPh sb="21" eb="22">
      <t>トウ</t>
    </rPh>
    <rPh sb="22" eb="24">
      <t>キマツ</t>
    </rPh>
    <rPh sb="24" eb="26">
      <t>ザンダカ</t>
    </rPh>
    <rPh sb="28" eb="30">
      <t>イカ</t>
    </rPh>
    <phoneticPr fontId="2"/>
  </si>
  <si>
    <t>取得価額</t>
    <rPh sb="0" eb="2">
      <t>シュトク</t>
    </rPh>
    <rPh sb="2" eb="4">
      <t>カガク</t>
    </rPh>
    <phoneticPr fontId="2"/>
  </si>
  <si>
    <t>減価償却累計額</t>
    <rPh sb="0" eb="2">
      <t>ゲンカ</t>
    </rPh>
    <rPh sb="2" eb="4">
      <t>ショウキャク</t>
    </rPh>
    <rPh sb="4" eb="7">
      <t>ルイケイガク</t>
    </rPh>
    <phoneticPr fontId="2"/>
  </si>
  <si>
    <t>当期末残高</t>
    <rPh sb="0" eb="1">
      <t>トウ</t>
    </rPh>
    <rPh sb="1" eb="3">
      <t>キマツ</t>
    </rPh>
    <rPh sb="3" eb="5">
      <t>ザンダカ</t>
    </rPh>
    <phoneticPr fontId="2"/>
  </si>
  <si>
    <t>１０．債権額、徴収不能引当金の当期末残高、債権の当期末残高</t>
    <rPh sb="3" eb="5">
      <t>サイケン</t>
    </rPh>
    <rPh sb="5" eb="6">
      <t>ガク</t>
    </rPh>
    <rPh sb="7" eb="9">
      <t>チョウシュウ</t>
    </rPh>
    <rPh sb="9" eb="11">
      <t>フノウ</t>
    </rPh>
    <rPh sb="11" eb="13">
      <t>ヒキアテ</t>
    </rPh>
    <rPh sb="13" eb="14">
      <t>キン</t>
    </rPh>
    <rPh sb="15" eb="16">
      <t>トウ</t>
    </rPh>
    <rPh sb="16" eb="18">
      <t>キマツ</t>
    </rPh>
    <rPh sb="18" eb="20">
      <t>ザンダカ</t>
    </rPh>
    <rPh sb="21" eb="23">
      <t>サイケン</t>
    </rPh>
    <rPh sb="24" eb="25">
      <t>トウ</t>
    </rPh>
    <rPh sb="25" eb="27">
      <t>キマツ</t>
    </rPh>
    <rPh sb="27" eb="29">
      <t>ザンダカ</t>
    </rPh>
    <phoneticPr fontId="2"/>
  </si>
  <si>
    <t>　　　純資産の状態を明らかにするために必要な事項</t>
    <rPh sb="3" eb="6">
      <t>ジュンシサン</t>
    </rPh>
    <rPh sb="7" eb="9">
      <t>ジョウタイ</t>
    </rPh>
    <rPh sb="10" eb="11">
      <t>アキ</t>
    </rPh>
    <rPh sb="19" eb="21">
      <t>ヒツヨウ</t>
    </rPh>
    <rPh sb="22" eb="24">
      <t>ジコウ</t>
    </rPh>
    <phoneticPr fontId="2"/>
  </si>
  <si>
    <t>９．固定資産の取得価額、減価償却累計額及び当期末残高</t>
    <rPh sb="2" eb="4">
      <t>コテイ</t>
    </rPh>
    <rPh sb="4" eb="6">
      <t>シサン</t>
    </rPh>
    <rPh sb="7" eb="9">
      <t>シュトク</t>
    </rPh>
    <rPh sb="9" eb="11">
      <t>カガク</t>
    </rPh>
    <rPh sb="12" eb="14">
      <t>ゲンカ</t>
    </rPh>
    <rPh sb="14" eb="16">
      <t>ショウキャク</t>
    </rPh>
    <rPh sb="16" eb="19">
      <t>ルイケイガク</t>
    </rPh>
    <rPh sb="19" eb="20">
      <t>オヨ</t>
    </rPh>
    <rPh sb="21" eb="22">
      <t>トウ</t>
    </rPh>
    <rPh sb="22" eb="24">
      <t>キマツ</t>
    </rPh>
    <rPh sb="24" eb="26">
      <t>ザンダカ</t>
    </rPh>
    <phoneticPr fontId="2"/>
  </si>
  <si>
    <t>　事務消耗品費</t>
    <rPh sb="1" eb="3">
      <t>ジム</t>
    </rPh>
    <rPh sb="3" eb="5">
      <t>ショウモウ</t>
    </rPh>
    <rPh sb="5" eb="6">
      <t>ヒン</t>
    </rPh>
    <rPh sb="6" eb="7">
      <t>ヒ</t>
    </rPh>
    <phoneticPr fontId="2"/>
  </si>
  <si>
    <t>　消耗器具備品費</t>
    <rPh sb="3" eb="5">
      <t>キグ</t>
    </rPh>
    <rPh sb="5" eb="6">
      <t>ビ</t>
    </rPh>
    <phoneticPr fontId="2"/>
  </si>
  <si>
    <t>事業未払金</t>
    <rPh sb="0" eb="2">
      <t>ジギョウ</t>
    </rPh>
    <rPh sb="2" eb="4">
      <t>ミハラ</t>
    </rPh>
    <rPh sb="4" eb="5">
      <t>キン</t>
    </rPh>
    <phoneticPr fontId="1"/>
  </si>
  <si>
    <t>　職員給料</t>
    <rPh sb="4" eb="5">
      <t>リョウ</t>
    </rPh>
    <phoneticPr fontId="2"/>
  </si>
  <si>
    <t>勘定科目</t>
    <rPh sb="0" eb="2">
      <t>カンジョウ</t>
    </rPh>
    <rPh sb="2" eb="4">
      <t>カモク</t>
    </rPh>
    <phoneticPr fontId="2"/>
  </si>
  <si>
    <t>　退職給付支出</t>
    <rPh sb="5" eb="7">
      <t>シシュツ</t>
    </rPh>
    <phoneticPr fontId="2"/>
  </si>
  <si>
    <t>次期繰越活動増減差額</t>
    <rPh sb="6" eb="8">
      <t>ゾウゲン</t>
    </rPh>
    <phoneticPr fontId="2"/>
  </si>
  <si>
    <t>７．会計基準第３章第４（４）及び（６）の規定による基本金又は国庫補助金等
   特別積立金の取崩し</t>
    <rPh sb="2" eb="4">
      <t>カイケイ</t>
    </rPh>
    <rPh sb="4" eb="6">
      <t>キジュン</t>
    </rPh>
    <rPh sb="6" eb="7">
      <t>ダイ</t>
    </rPh>
    <rPh sb="8" eb="9">
      <t>ショウ</t>
    </rPh>
    <rPh sb="9" eb="10">
      <t>ダイ</t>
    </rPh>
    <rPh sb="14" eb="15">
      <t>オヨ</t>
    </rPh>
    <rPh sb="20" eb="22">
      <t>キテイ</t>
    </rPh>
    <rPh sb="25" eb="27">
      <t>キホン</t>
    </rPh>
    <rPh sb="27" eb="28">
      <t>キン</t>
    </rPh>
    <rPh sb="28" eb="29">
      <t>マタ</t>
    </rPh>
    <rPh sb="30" eb="32">
      <t>コッコ</t>
    </rPh>
    <rPh sb="32" eb="35">
      <t>ホジョキン</t>
    </rPh>
    <rPh sb="35" eb="36">
      <t>トウ</t>
    </rPh>
    <rPh sb="40" eb="42">
      <t>トクベツ</t>
    </rPh>
    <rPh sb="42" eb="44">
      <t>ツミタテ</t>
    </rPh>
    <rPh sb="44" eb="45">
      <t>キン</t>
    </rPh>
    <rPh sb="46" eb="48">
      <t>トリクズ</t>
    </rPh>
    <phoneticPr fontId="2"/>
  </si>
  <si>
    <t>事業費</t>
    <rPh sb="0" eb="3">
      <t>ジギョウヒ</t>
    </rPh>
    <phoneticPr fontId="2"/>
  </si>
  <si>
    <t>　私的契約利用料収入</t>
    <rPh sb="1" eb="3">
      <t>シテキ</t>
    </rPh>
    <rPh sb="3" eb="5">
      <t>ケイヤク</t>
    </rPh>
    <rPh sb="5" eb="8">
      <t>リヨウリョウ</t>
    </rPh>
    <rPh sb="8" eb="10">
      <t>シュウニュウ</t>
    </rPh>
    <phoneticPr fontId="2"/>
  </si>
  <si>
    <t>財　　　　　産　　　　　目　　　　　録</t>
    <rPh sb="0" eb="1">
      <t>ザイ</t>
    </rPh>
    <rPh sb="6" eb="7">
      <t>サン</t>
    </rPh>
    <rPh sb="12" eb="13">
      <t>メ</t>
    </rPh>
    <rPh sb="18" eb="19">
      <t>ロク</t>
    </rPh>
    <phoneticPr fontId="3"/>
  </si>
  <si>
    <t>資　　産　　・　　負　　債　　の　　内　　訳</t>
    <rPh sb="0" eb="1">
      <t>シ</t>
    </rPh>
    <rPh sb="3" eb="4">
      <t>サン</t>
    </rPh>
    <rPh sb="9" eb="10">
      <t>フ</t>
    </rPh>
    <rPh sb="12" eb="13">
      <t>サイ</t>
    </rPh>
    <rPh sb="18" eb="19">
      <t>ナイ</t>
    </rPh>
    <rPh sb="21" eb="22">
      <t>ワケ</t>
    </rPh>
    <phoneticPr fontId="3"/>
  </si>
  <si>
    <t>金　　額</t>
    <rPh sb="0" eb="1">
      <t>キン</t>
    </rPh>
    <rPh sb="3" eb="4">
      <t>ガク</t>
    </rPh>
    <phoneticPr fontId="3"/>
  </si>
  <si>
    <t>Ⅰ　資産の部</t>
    <phoneticPr fontId="3"/>
  </si>
  <si>
    <t>1　 流動資産</t>
    <phoneticPr fontId="3"/>
  </si>
  <si>
    <t>現金手許有高</t>
    <rPh sb="2" eb="3">
      <t>テ</t>
    </rPh>
    <rPh sb="3" eb="4">
      <t>ユル</t>
    </rPh>
    <rPh sb="4" eb="5">
      <t>ユウ</t>
    </rPh>
    <rPh sb="5" eb="6">
      <t>タカ</t>
    </rPh>
    <phoneticPr fontId="3"/>
  </si>
  <si>
    <t>流動資産合計</t>
    <phoneticPr fontId="3"/>
  </si>
  <si>
    <t>2　 固定資産</t>
    <rPh sb="3" eb="5">
      <t>コテイ</t>
    </rPh>
    <rPh sb="5" eb="7">
      <t>シサン</t>
    </rPh>
    <phoneticPr fontId="3"/>
  </si>
  <si>
    <t xml:space="preserve"> （1）　基本財産</t>
    <rPh sb="5" eb="7">
      <t>キホン</t>
    </rPh>
    <rPh sb="7" eb="9">
      <t>ザイサン</t>
    </rPh>
    <phoneticPr fontId="3"/>
  </si>
  <si>
    <t>　建物</t>
    <rPh sb="1" eb="3">
      <t>タテモノ</t>
    </rPh>
    <phoneticPr fontId="3"/>
  </si>
  <si>
    <t>基本財産合計</t>
    <phoneticPr fontId="3"/>
  </si>
  <si>
    <t xml:space="preserve"> （2）　その他の固定資産</t>
    <rPh sb="7" eb="8">
      <t>タ</t>
    </rPh>
    <rPh sb="9" eb="11">
      <t>コテイ</t>
    </rPh>
    <rPh sb="11" eb="13">
      <t>シサン</t>
    </rPh>
    <phoneticPr fontId="3"/>
  </si>
  <si>
    <t>その他の固定資産合計</t>
    <phoneticPr fontId="3"/>
  </si>
  <si>
    <t>固定資産合計</t>
    <phoneticPr fontId="3"/>
  </si>
  <si>
    <t>資産合計</t>
    <phoneticPr fontId="3"/>
  </si>
  <si>
    <t>Ⅱ　負債の部</t>
    <rPh sb="2" eb="4">
      <t>フサイ</t>
    </rPh>
    <rPh sb="5" eb="6">
      <t>ブ</t>
    </rPh>
    <phoneticPr fontId="3"/>
  </si>
  <si>
    <t>1　 流動負債</t>
    <rPh sb="3" eb="5">
      <t>リュウドウ</t>
    </rPh>
    <rPh sb="5" eb="7">
      <t>フサイ</t>
    </rPh>
    <phoneticPr fontId="3"/>
  </si>
  <si>
    <t>流動負債合計</t>
    <phoneticPr fontId="3"/>
  </si>
  <si>
    <t>負債合計</t>
    <phoneticPr fontId="3"/>
  </si>
  <si>
    <t>差　　　引　　　純　　　資　　　産</t>
    <phoneticPr fontId="3"/>
  </si>
  <si>
    <t>別紙５</t>
    <rPh sb="0" eb="2">
      <t>ベッシ</t>
    </rPh>
    <phoneticPr fontId="2"/>
  </si>
  <si>
    <t>積立資産支出</t>
    <rPh sb="2" eb="4">
      <t>シサン</t>
    </rPh>
    <phoneticPr fontId="2"/>
  </si>
  <si>
    <t>　施設整備等資金収支差額(６)=(４)－(５)</t>
    <rPh sb="1" eb="3">
      <t>シセツ</t>
    </rPh>
    <rPh sb="3" eb="5">
      <t>セイビ</t>
    </rPh>
    <rPh sb="5" eb="6">
      <t>トウ</t>
    </rPh>
    <rPh sb="6" eb="8">
      <t>シキン</t>
    </rPh>
    <rPh sb="8" eb="10">
      <t>シュウシ</t>
    </rPh>
    <phoneticPr fontId="2"/>
  </si>
  <si>
    <t>施設整備等支出計(５)</t>
    <rPh sb="0" eb="2">
      <t>シセツ</t>
    </rPh>
    <rPh sb="2" eb="4">
      <t>セイビ</t>
    </rPh>
    <rPh sb="4" eb="5">
      <t>トウ</t>
    </rPh>
    <rPh sb="5" eb="7">
      <t>シシュツ</t>
    </rPh>
    <phoneticPr fontId="2"/>
  </si>
  <si>
    <t>施設整備等収入計(４)</t>
    <rPh sb="0" eb="2">
      <t>シセツ</t>
    </rPh>
    <rPh sb="2" eb="4">
      <t>セイビ</t>
    </rPh>
    <rPh sb="4" eb="5">
      <t>トウ</t>
    </rPh>
    <rPh sb="5" eb="7">
      <t>シュウニュウ</t>
    </rPh>
    <phoneticPr fontId="2"/>
  </si>
  <si>
    <t>施設整備等による収支</t>
    <rPh sb="0" eb="2">
      <t>シセツ</t>
    </rPh>
    <rPh sb="2" eb="5">
      <t>セイビトウ</t>
    </rPh>
    <rPh sb="8" eb="10">
      <t>シュウシ</t>
    </rPh>
    <phoneticPr fontId="2"/>
  </si>
  <si>
    <t>資金収支計算書</t>
    <phoneticPr fontId="2"/>
  </si>
  <si>
    <t>　施設整備等資金収支差額(６)=(４)－(５）</t>
    <rPh sb="1" eb="3">
      <t>シセツ</t>
    </rPh>
    <rPh sb="3" eb="5">
      <t>セイビ</t>
    </rPh>
    <rPh sb="5" eb="6">
      <t>トウ</t>
    </rPh>
    <rPh sb="6" eb="8">
      <t>シキン</t>
    </rPh>
    <phoneticPr fontId="2"/>
  </si>
  <si>
    <t>施設整備等による収支</t>
    <rPh sb="0" eb="2">
      <t>シセツ</t>
    </rPh>
    <rPh sb="2" eb="4">
      <t>セイビ</t>
    </rPh>
    <rPh sb="4" eb="5">
      <t>トウ</t>
    </rPh>
    <rPh sb="8" eb="10">
      <t>シュウシ</t>
    </rPh>
    <phoneticPr fontId="2"/>
  </si>
  <si>
    <t>　器具及び備品取得支出</t>
  </si>
  <si>
    <t>固定資産取得支出</t>
  </si>
  <si>
    <t>第1号の4様式</t>
    <phoneticPr fontId="2"/>
  </si>
  <si>
    <t>定期預金</t>
    <rPh sb="0" eb="2">
      <t>テイキ</t>
    </rPh>
    <rPh sb="2" eb="4">
      <t>ヨキン</t>
    </rPh>
    <phoneticPr fontId="2"/>
  </si>
  <si>
    <t>保育事業収入</t>
    <rPh sb="0" eb="2">
      <t>ホイク</t>
    </rPh>
    <rPh sb="2" eb="4">
      <t>ジギョウ</t>
    </rPh>
    <rPh sb="4" eb="6">
      <t>シュウニュウ</t>
    </rPh>
    <phoneticPr fontId="2"/>
  </si>
  <si>
    <t>　その他の事業収益</t>
  </si>
  <si>
    <t>　私的契約利用料収益</t>
    <rPh sb="1" eb="3">
      <t>シテキ</t>
    </rPh>
    <rPh sb="3" eb="5">
      <t>ケイヤク</t>
    </rPh>
    <rPh sb="5" eb="8">
      <t>リヨウリョウ</t>
    </rPh>
    <phoneticPr fontId="2"/>
  </si>
  <si>
    <t>保育事業収益</t>
    <rPh sb="0" eb="2">
      <t>ホイク</t>
    </rPh>
    <rPh sb="2" eb="4">
      <t>ジギョウ</t>
    </rPh>
    <phoneticPr fontId="2"/>
  </si>
  <si>
    <t>保育事業収益</t>
    <rPh sb="0" eb="2">
      <t>ホイク</t>
    </rPh>
    <rPh sb="2" eb="4">
      <t>ジギョウ</t>
    </rPh>
    <rPh sb="4" eb="6">
      <t>シュウエキ</t>
    </rPh>
    <phoneticPr fontId="2"/>
  </si>
  <si>
    <t>　  補助金事業収入</t>
    <rPh sb="3" eb="6">
      <t>ホジョキン</t>
    </rPh>
    <rPh sb="6" eb="8">
      <t>ジギョウ</t>
    </rPh>
    <phoneticPr fontId="2"/>
  </si>
  <si>
    <t>受取利息配当金収入</t>
    <phoneticPr fontId="2"/>
  </si>
  <si>
    <t>人件費支出</t>
    <phoneticPr fontId="2"/>
  </si>
  <si>
    <t>事業費支出</t>
    <phoneticPr fontId="2"/>
  </si>
  <si>
    <t>事務費支出</t>
    <phoneticPr fontId="2"/>
  </si>
  <si>
    <t>固定資産取得支出</t>
    <phoneticPr fontId="2"/>
  </si>
  <si>
    <t>その他の活動による収入</t>
    <rPh sb="4" eb="6">
      <t>カツドウ</t>
    </rPh>
    <phoneticPr fontId="2"/>
  </si>
  <si>
    <t>　当期資金収支差額合計(11)=(３)+(６)+(９)－(10)</t>
    <phoneticPr fontId="2"/>
  </si>
  <si>
    <t>　前期末支払資金残高(12)</t>
    <phoneticPr fontId="2"/>
  </si>
  <si>
    <t>　当期末支払資金残高(11)＋(12)</t>
    <phoneticPr fontId="2"/>
  </si>
  <si>
    <t>事業活動による収支</t>
    <rPh sb="0" eb="2">
      <t>ジギョウ</t>
    </rPh>
    <rPh sb="2" eb="4">
      <t>カツドウ</t>
    </rPh>
    <rPh sb="7" eb="9">
      <t>シュウシ</t>
    </rPh>
    <phoneticPr fontId="2"/>
  </si>
  <si>
    <t>その他の収入</t>
    <rPh sb="2" eb="3">
      <t>タ</t>
    </rPh>
    <rPh sb="4" eb="6">
      <t>シュウニュウ</t>
    </rPh>
    <phoneticPr fontId="2"/>
  </si>
  <si>
    <r>
      <t>事業</t>
    </r>
    <r>
      <rPr>
        <sz val="11"/>
        <color indexed="8"/>
        <rFont val="ＭＳ 明朝"/>
        <family val="1"/>
        <charset val="128"/>
      </rPr>
      <t>活動収入計(１)</t>
    </r>
    <rPh sb="0" eb="2">
      <t>ジギョウ</t>
    </rPh>
    <rPh sb="2" eb="4">
      <t>カツドウ</t>
    </rPh>
    <phoneticPr fontId="2"/>
  </si>
  <si>
    <r>
      <t>事業</t>
    </r>
    <r>
      <rPr>
        <sz val="11"/>
        <color indexed="8"/>
        <rFont val="ＭＳ 明朝"/>
        <family val="1"/>
        <charset val="128"/>
      </rPr>
      <t>活動支出計(２)</t>
    </r>
    <rPh sb="0" eb="2">
      <t>ジギョウ</t>
    </rPh>
    <rPh sb="2" eb="4">
      <t>カツドウ</t>
    </rPh>
    <phoneticPr fontId="2"/>
  </si>
  <si>
    <r>
      <t>　事業</t>
    </r>
    <r>
      <rPr>
        <sz val="11"/>
        <color indexed="8"/>
        <rFont val="ＭＳ 明朝"/>
        <family val="1"/>
        <charset val="128"/>
      </rPr>
      <t>活動資金収支差額(３)=(１)－(２)</t>
    </r>
    <rPh sb="1" eb="3">
      <t>ジギョウ</t>
    </rPh>
    <rPh sb="3" eb="5">
      <t>カツドウ</t>
    </rPh>
    <rPh sb="5" eb="7">
      <t>シキン</t>
    </rPh>
    <rPh sb="7" eb="9">
      <t>シュウシ</t>
    </rPh>
    <rPh sb="9" eb="11">
      <t>サガク</t>
    </rPh>
    <phoneticPr fontId="2"/>
  </si>
  <si>
    <r>
      <t>その他の活動</t>
    </r>
    <r>
      <rPr>
        <sz val="11"/>
        <color indexed="8"/>
        <rFont val="ＭＳ 明朝"/>
        <family val="1"/>
        <charset val="128"/>
      </rPr>
      <t>収入計(７)</t>
    </r>
    <rPh sb="2" eb="3">
      <t>タ</t>
    </rPh>
    <rPh sb="4" eb="6">
      <t>カツドウ</t>
    </rPh>
    <phoneticPr fontId="2"/>
  </si>
  <si>
    <t>その他の活動による収支</t>
    <rPh sb="2" eb="3">
      <t>タ</t>
    </rPh>
    <rPh sb="4" eb="6">
      <t>カツドウ</t>
    </rPh>
    <rPh sb="9" eb="11">
      <t>シュウシ</t>
    </rPh>
    <phoneticPr fontId="2"/>
  </si>
  <si>
    <r>
      <t>その他の活動</t>
    </r>
    <r>
      <rPr>
        <sz val="11"/>
        <color indexed="8"/>
        <rFont val="ＭＳ 明朝"/>
        <family val="1"/>
        <charset val="128"/>
      </rPr>
      <t>支出計(８)</t>
    </r>
    <rPh sb="2" eb="3">
      <t>タ</t>
    </rPh>
    <rPh sb="4" eb="6">
      <t>カツドウ</t>
    </rPh>
    <phoneticPr fontId="2"/>
  </si>
  <si>
    <r>
      <t>　その他の</t>
    </r>
    <r>
      <rPr>
        <sz val="11"/>
        <color indexed="8"/>
        <rFont val="ＭＳ 明朝"/>
        <family val="1"/>
        <charset val="128"/>
      </rPr>
      <t>活動資金収支差額(９)=(７)－(８)</t>
    </r>
    <rPh sb="3" eb="4">
      <t>タ</t>
    </rPh>
    <phoneticPr fontId="2"/>
  </si>
  <si>
    <r>
      <t>事業</t>
    </r>
    <r>
      <rPr>
        <sz val="11"/>
        <color indexed="8"/>
        <rFont val="ＭＳ 明朝"/>
        <family val="1"/>
        <charset val="128"/>
      </rPr>
      <t>活動支出計(２)</t>
    </r>
    <rPh sb="0" eb="2">
      <t>ジギョウ</t>
    </rPh>
    <rPh sb="2" eb="4">
      <t>カツドウ</t>
    </rPh>
    <rPh sb="4" eb="7">
      <t>シシュツケイ</t>
    </rPh>
    <phoneticPr fontId="2"/>
  </si>
  <si>
    <r>
      <t>　事業</t>
    </r>
    <r>
      <rPr>
        <sz val="11"/>
        <color indexed="8"/>
        <rFont val="ＭＳ 明朝"/>
        <family val="1"/>
        <charset val="128"/>
      </rPr>
      <t>活動資金収支差額(３)=(１)－(２)</t>
    </r>
    <rPh sb="1" eb="3">
      <t>ジギョウ</t>
    </rPh>
    <rPh sb="3" eb="5">
      <t>カツドウ</t>
    </rPh>
    <phoneticPr fontId="2"/>
  </si>
  <si>
    <t>　保育所運営費収入</t>
    <rPh sb="1" eb="3">
      <t>ホイク</t>
    </rPh>
    <rPh sb="3" eb="4">
      <t>ジョ</t>
    </rPh>
    <rPh sb="4" eb="7">
      <t>ウンエイヒ</t>
    </rPh>
    <rPh sb="7" eb="9">
      <t>シュウニュウ</t>
    </rPh>
    <phoneticPr fontId="2"/>
  </si>
  <si>
    <t>　その他の事業収入</t>
    <phoneticPr fontId="2"/>
  </si>
  <si>
    <t>経常経費寄附金収入</t>
    <phoneticPr fontId="2"/>
  </si>
  <si>
    <t>　職員給料支出</t>
    <rPh sb="4" eb="5">
      <t>リョウ</t>
    </rPh>
    <phoneticPr fontId="2"/>
  </si>
  <si>
    <t>　非常勤職員給与支出</t>
    <phoneticPr fontId="2"/>
  </si>
  <si>
    <t>　法定福利費支出</t>
    <phoneticPr fontId="2"/>
  </si>
  <si>
    <t>　給食費支出</t>
    <phoneticPr fontId="2"/>
  </si>
  <si>
    <t>　保健衛生費支出</t>
    <phoneticPr fontId="2"/>
  </si>
  <si>
    <t>　保育材料費支出</t>
    <phoneticPr fontId="2"/>
  </si>
  <si>
    <t>　水道光熱費支出</t>
    <phoneticPr fontId="2"/>
  </si>
  <si>
    <t>　消耗器具備品費支出</t>
    <rPh sb="3" eb="5">
      <t>キグ</t>
    </rPh>
    <rPh sb="5" eb="7">
      <t>ビヒン</t>
    </rPh>
    <phoneticPr fontId="2"/>
  </si>
  <si>
    <t>　賃借料支出</t>
    <phoneticPr fontId="2"/>
  </si>
  <si>
    <t>　福利厚生費支出</t>
    <phoneticPr fontId="2"/>
  </si>
  <si>
    <t>　旅費交通費支出</t>
    <phoneticPr fontId="2"/>
  </si>
  <si>
    <t>　研修研究費支出</t>
    <rPh sb="3" eb="5">
      <t>ケンキュウ</t>
    </rPh>
    <phoneticPr fontId="2"/>
  </si>
  <si>
    <t>　事務消耗品費支出</t>
    <rPh sb="1" eb="3">
      <t>ジム</t>
    </rPh>
    <phoneticPr fontId="2"/>
  </si>
  <si>
    <t>　印刷製本費支出</t>
    <phoneticPr fontId="2"/>
  </si>
  <si>
    <t>　修繕費支出</t>
    <phoneticPr fontId="2"/>
  </si>
  <si>
    <t>　通信運搬費支出</t>
    <phoneticPr fontId="2"/>
  </si>
  <si>
    <t>　会議費支出</t>
    <phoneticPr fontId="2"/>
  </si>
  <si>
    <t>　業務委託費支出</t>
    <phoneticPr fontId="2"/>
  </si>
  <si>
    <t>　手数料支出</t>
    <phoneticPr fontId="2"/>
  </si>
  <si>
    <t>　保険料支出</t>
    <phoneticPr fontId="2"/>
  </si>
  <si>
    <t>　租税公課支出</t>
    <phoneticPr fontId="2"/>
  </si>
  <si>
    <t>　当期資金収支差額合計(11)=(３)+(６)+(９)－(10)</t>
    <phoneticPr fontId="2"/>
  </si>
  <si>
    <t>　前期末支払資金残高(12)</t>
    <phoneticPr fontId="2"/>
  </si>
  <si>
    <t>　当期末支払資金残高(11)＋(12)</t>
    <phoneticPr fontId="2"/>
  </si>
  <si>
    <r>
      <t>　</t>
    </r>
    <r>
      <rPr>
        <sz val="11"/>
        <color indexed="8"/>
        <rFont val="ＭＳ 明朝"/>
        <family val="1"/>
        <charset val="128"/>
      </rPr>
      <t>雑収入</t>
    </r>
    <rPh sb="1" eb="4">
      <t>ザッシュウニュウ</t>
    </rPh>
    <phoneticPr fontId="2"/>
  </si>
  <si>
    <r>
      <t>　雑</t>
    </r>
    <r>
      <rPr>
        <sz val="11"/>
        <color indexed="8"/>
        <rFont val="ＭＳ 明朝"/>
        <family val="1"/>
        <charset val="128"/>
      </rPr>
      <t>支出</t>
    </r>
    <phoneticPr fontId="2"/>
  </si>
  <si>
    <r>
      <t>　土地・建物賃借料</t>
    </r>
    <r>
      <rPr>
        <sz val="11"/>
        <color indexed="8"/>
        <rFont val="ＭＳ 明朝"/>
        <family val="1"/>
        <charset val="128"/>
      </rPr>
      <t>支出</t>
    </r>
    <rPh sb="1" eb="3">
      <t>トチ</t>
    </rPh>
    <rPh sb="4" eb="6">
      <t>タテモノ</t>
    </rPh>
    <rPh sb="6" eb="9">
      <t>チンシャクリョウ</t>
    </rPh>
    <phoneticPr fontId="2"/>
  </si>
  <si>
    <t>人件費</t>
    <phoneticPr fontId="2"/>
  </si>
  <si>
    <t>事務費</t>
    <phoneticPr fontId="2"/>
  </si>
  <si>
    <t>減価償却費</t>
    <phoneticPr fontId="2"/>
  </si>
  <si>
    <t>受取利息配当金収益</t>
    <phoneticPr fontId="2"/>
  </si>
  <si>
    <t>その他の特別収益</t>
    <phoneticPr fontId="2"/>
  </si>
  <si>
    <t>固定資産売却損・処分損</t>
    <phoneticPr fontId="2"/>
  </si>
  <si>
    <r>
      <t>その他のサービス</t>
    </r>
    <r>
      <rPr>
        <sz val="11"/>
        <color indexed="8"/>
        <rFont val="ＭＳ 明朝"/>
        <family val="1"/>
        <charset val="128"/>
      </rPr>
      <t>活動外収益</t>
    </r>
    <rPh sb="2" eb="3">
      <t>タ</t>
    </rPh>
    <phoneticPr fontId="2"/>
  </si>
  <si>
    <t>その他の特別収益</t>
    <phoneticPr fontId="2"/>
  </si>
  <si>
    <t>経常経費寄附金収益</t>
    <rPh sb="0" eb="2">
      <t>ケイジョウ</t>
    </rPh>
    <rPh sb="2" eb="4">
      <t>ケイヒ</t>
    </rPh>
    <rPh sb="7" eb="9">
      <t>シュウエキ</t>
    </rPh>
    <phoneticPr fontId="2"/>
  </si>
  <si>
    <t>　保育所運営費収益</t>
    <rPh sb="1" eb="3">
      <t>ホイク</t>
    </rPh>
    <rPh sb="3" eb="4">
      <t>ジョ</t>
    </rPh>
    <rPh sb="4" eb="7">
      <t>ウンエイヒ</t>
    </rPh>
    <phoneticPr fontId="2"/>
  </si>
  <si>
    <t>　職員賞与</t>
    <phoneticPr fontId="2"/>
  </si>
  <si>
    <t>　非常勤職員給与</t>
    <phoneticPr fontId="2"/>
  </si>
  <si>
    <t>　退職給付費用</t>
    <phoneticPr fontId="2"/>
  </si>
  <si>
    <t>　法定福利費</t>
    <phoneticPr fontId="2"/>
  </si>
  <si>
    <t>　給食費</t>
    <phoneticPr fontId="2"/>
  </si>
  <si>
    <t>　保健衛生費</t>
    <phoneticPr fontId="2"/>
  </si>
  <si>
    <t>　保育材料費</t>
    <phoneticPr fontId="2"/>
  </si>
  <si>
    <t>　水道光熱費</t>
    <phoneticPr fontId="2"/>
  </si>
  <si>
    <t>　雑費</t>
    <phoneticPr fontId="2"/>
  </si>
  <si>
    <t>事務費</t>
    <phoneticPr fontId="2"/>
  </si>
  <si>
    <t>　福利厚生費</t>
    <phoneticPr fontId="2"/>
  </si>
  <si>
    <t>　旅費交通費</t>
    <phoneticPr fontId="2"/>
  </si>
  <si>
    <t>　研修研究費</t>
    <rPh sb="3" eb="5">
      <t>ケンキュウ</t>
    </rPh>
    <phoneticPr fontId="2"/>
  </si>
  <si>
    <t>　印刷製本費</t>
    <phoneticPr fontId="2"/>
  </si>
  <si>
    <t>　修繕費</t>
    <phoneticPr fontId="2"/>
  </si>
  <si>
    <t>　通信運搬費</t>
    <phoneticPr fontId="2"/>
  </si>
  <si>
    <t>　会議費</t>
    <phoneticPr fontId="2"/>
  </si>
  <si>
    <t>　業務委託費</t>
    <phoneticPr fontId="2"/>
  </si>
  <si>
    <t>　手数料</t>
    <phoneticPr fontId="2"/>
  </si>
  <si>
    <t>　保険料</t>
    <phoneticPr fontId="2"/>
  </si>
  <si>
    <t>　租税公課</t>
    <phoneticPr fontId="2"/>
  </si>
  <si>
    <t>　器具及び備品売却損・処分損</t>
    <phoneticPr fontId="2"/>
  </si>
  <si>
    <r>
      <t>　　</t>
    </r>
    <r>
      <rPr>
        <sz val="11"/>
        <color indexed="8"/>
        <rFont val="ＭＳ 明朝"/>
        <family val="1"/>
        <charset val="128"/>
      </rPr>
      <t>補助金事業収益</t>
    </r>
    <rPh sb="5" eb="7">
      <t>ジギョウ</t>
    </rPh>
    <rPh sb="7" eb="9">
      <t>シュウエキ</t>
    </rPh>
    <phoneticPr fontId="2"/>
  </si>
  <si>
    <t>　土地・建物賃借料</t>
    <rPh sb="1" eb="3">
      <t>トチ</t>
    </rPh>
    <rPh sb="4" eb="6">
      <t>タテモノ</t>
    </rPh>
    <rPh sb="6" eb="9">
      <t>チンシャクリョウ</t>
    </rPh>
    <phoneticPr fontId="2"/>
  </si>
  <si>
    <r>
      <t>　</t>
    </r>
    <r>
      <rPr>
        <sz val="11"/>
        <color indexed="8"/>
        <rFont val="ＭＳ 明朝"/>
        <family val="1"/>
        <charset val="128"/>
      </rPr>
      <t>雑収益</t>
    </r>
    <rPh sb="1" eb="2">
      <t>ザツ</t>
    </rPh>
    <rPh sb="2" eb="4">
      <t>シュウエキ</t>
    </rPh>
    <phoneticPr fontId="2"/>
  </si>
  <si>
    <t>固定資産</t>
    <phoneticPr fontId="2"/>
  </si>
  <si>
    <t xml:space="preserve"> 基本財産</t>
    <phoneticPr fontId="2"/>
  </si>
  <si>
    <t>建物</t>
    <phoneticPr fontId="2"/>
  </si>
  <si>
    <t xml:space="preserve"> その他の固定資産</t>
    <phoneticPr fontId="2"/>
  </si>
  <si>
    <t>土地</t>
    <phoneticPr fontId="2"/>
  </si>
  <si>
    <t>構築物</t>
    <phoneticPr fontId="2"/>
  </si>
  <si>
    <t>純　　資　　産　　の　　部</t>
    <phoneticPr fontId="2"/>
  </si>
  <si>
    <t>器具及び備品</t>
    <phoneticPr fontId="2"/>
  </si>
  <si>
    <t>基本金</t>
    <phoneticPr fontId="2"/>
  </si>
  <si>
    <t>国庫補助金等特別積立金</t>
    <phoneticPr fontId="2"/>
  </si>
  <si>
    <t>その他の積立金</t>
    <phoneticPr fontId="2"/>
  </si>
  <si>
    <t>（うち当期活動増減差額）</t>
    <phoneticPr fontId="2"/>
  </si>
  <si>
    <t>資産の部合計</t>
    <phoneticPr fontId="2"/>
  </si>
  <si>
    <t>１１．満期保有目的の債券の内訳並びに帳簿価額、時価及び評価損益</t>
    <rPh sb="3" eb="5">
      <t>マンキ</t>
    </rPh>
    <rPh sb="5" eb="7">
      <t>ホユウ</t>
    </rPh>
    <rPh sb="7" eb="9">
      <t>モクテキ</t>
    </rPh>
    <rPh sb="10" eb="12">
      <t>サイケン</t>
    </rPh>
    <rPh sb="13" eb="15">
      <t>ウチワケ</t>
    </rPh>
    <rPh sb="15" eb="16">
      <t>ナラ</t>
    </rPh>
    <rPh sb="18" eb="20">
      <t>チョウボ</t>
    </rPh>
    <rPh sb="20" eb="22">
      <t>カガク</t>
    </rPh>
    <rPh sb="23" eb="25">
      <t>ジカ</t>
    </rPh>
    <rPh sb="25" eb="26">
      <t>オヨ</t>
    </rPh>
    <rPh sb="27" eb="29">
      <t>ヒョウカ</t>
    </rPh>
    <rPh sb="29" eb="31">
      <t>ソンエキ</t>
    </rPh>
    <phoneticPr fontId="2"/>
  </si>
  <si>
    <t>１２．関連当事者との取引の内容</t>
    <rPh sb="3" eb="5">
      <t>カンレン</t>
    </rPh>
    <rPh sb="5" eb="8">
      <t>トウジシャ</t>
    </rPh>
    <rPh sb="10" eb="12">
      <t>トリヒキ</t>
    </rPh>
    <rPh sb="13" eb="15">
      <t>ナイヨウ</t>
    </rPh>
    <phoneticPr fontId="2"/>
  </si>
  <si>
    <t>１３．重要な偶発債務</t>
    <rPh sb="3" eb="5">
      <t>ジュウヨウ</t>
    </rPh>
    <rPh sb="6" eb="8">
      <t>グウハツ</t>
    </rPh>
    <rPh sb="8" eb="10">
      <t>サイム</t>
    </rPh>
    <phoneticPr fontId="2"/>
  </si>
  <si>
    <t>１４．重要な後発事象</t>
    <rPh sb="3" eb="5">
      <t>ジュウヨウ</t>
    </rPh>
    <rPh sb="6" eb="8">
      <t>コウハツ</t>
    </rPh>
    <rPh sb="8" eb="10">
      <t>ジショウ</t>
    </rPh>
    <phoneticPr fontId="2"/>
  </si>
  <si>
    <t>１５．その他社会福祉法人の資金収支及び純資産増減の状況並びに資産、負債及び</t>
    <rPh sb="5" eb="6">
      <t>タ</t>
    </rPh>
    <rPh sb="6" eb="8">
      <t>シャカイ</t>
    </rPh>
    <rPh sb="8" eb="10">
      <t>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phoneticPr fontId="2"/>
  </si>
  <si>
    <t>（単位：円）</t>
    <phoneticPr fontId="2"/>
  </si>
  <si>
    <t>　　　　　　　普通預金</t>
    <rPh sb="7" eb="9">
      <t>フツウ</t>
    </rPh>
    <rPh sb="9" eb="11">
      <t>ヨキン</t>
    </rPh>
    <phoneticPr fontId="3"/>
  </si>
  <si>
    <r>
      <t>　　　　　　</t>
    </r>
    <r>
      <rPr>
        <sz val="9"/>
        <color indexed="8"/>
        <rFont val="ＭＳ Ｐゴシック"/>
        <family val="3"/>
        <charset val="128"/>
      </rPr>
      <t>　</t>
    </r>
    <r>
      <rPr>
        <sz val="11"/>
        <color indexed="8"/>
        <rFont val="ＭＳ Ｐゴシック"/>
        <family val="3"/>
        <charset val="128"/>
      </rPr>
      <t>現金</t>
    </r>
    <phoneticPr fontId="3"/>
  </si>
  <si>
    <t>　(1) 法人全体の財務諸表(第1号の1様式、第2号の１様式、第3号の1様式)</t>
    <phoneticPr fontId="2"/>
  </si>
  <si>
    <t>　　　当法人の作成する財務諸表は以下のとおりになっている。</t>
    <phoneticPr fontId="2"/>
  </si>
  <si>
    <t>（単位：円）</t>
    <phoneticPr fontId="2"/>
  </si>
  <si>
    <t>予算(A)</t>
    <rPh sb="0" eb="2">
      <t>ヨサン</t>
    </rPh>
    <phoneticPr fontId="2"/>
  </si>
  <si>
    <t>決算(B)</t>
    <rPh sb="0" eb="2">
      <t>ケッサン</t>
    </rPh>
    <phoneticPr fontId="2"/>
  </si>
  <si>
    <t>差異(A)-(B)</t>
    <rPh sb="0" eb="2">
      <t>サイ</t>
    </rPh>
    <phoneticPr fontId="2"/>
  </si>
  <si>
    <t>その他の活動収入計(７)</t>
    <rPh sb="2" eb="3">
      <t>タ</t>
    </rPh>
    <rPh sb="4" eb="6">
      <t>カツドウ</t>
    </rPh>
    <phoneticPr fontId="2"/>
  </si>
  <si>
    <t>積立資産支出</t>
    <phoneticPr fontId="2"/>
  </si>
  <si>
    <t>当年度決算(A)</t>
    <rPh sb="0" eb="1">
      <t>トウ</t>
    </rPh>
    <rPh sb="1" eb="3">
      <t>ネンド</t>
    </rPh>
    <rPh sb="3" eb="5">
      <t>ケッサン</t>
    </rPh>
    <phoneticPr fontId="2"/>
  </si>
  <si>
    <t>前年度決算(B)</t>
    <rPh sb="0" eb="3">
      <t>ゼンネンド</t>
    </rPh>
    <rPh sb="3" eb="5">
      <t>ケッサン</t>
    </rPh>
    <phoneticPr fontId="2"/>
  </si>
  <si>
    <t>増減(A)-(B)</t>
    <phoneticPr fontId="2"/>
  </si>
  <si>
    <t>国庫補助金等特別積立金取崩額</t>
    <rPh sb="5" eb="6">
      <t>ナド</t>
    </rPh>
    <phoneticPr fontId="2"/>
  </si>
  <si>
    <t>当期活動増減差額(11)=(7)+(10)</t>
    <rPh sb="0" eb="2">
      <t>トウキ</t>
    </rPh>
    <rPh sb="2" eb="4">
      <t>カツドウ</t>
    </rPh>
    <rPh sb="4" eb="6">
      <t>ゾウゲン</t>
    </rPh>
    <rPh sb="6" eb="7">
      <t>サ</t>
    </rPh>
    <rPh sb="7" eb="8">
      <t>ガク</t>
    </rPh>
    <phoneticPr fontId="2"/>
  </si>
  <si>
    <t>前期繰越活動増減差額(12）</t>
    <rPh sb="4" eb="6">
      <t>カツドウ</t>
    </rPh>
    <rPh sb="6" eb="8">
      <t>ゾウゲン</t>
    </rPh>
    <rPh sb="8" eb="10">
      <t>サガク</t>
    </rPh>
    <phoneticPr fontId="2"/>
  </si>
  <si>
    <t>当期末繰越活動増減差額(13)=(11)+(12)</t>
    <rPh sb="0" eb="2">
      <t>トウキ</t>
    </rPh>
    <rPh sb="2" eb="3">
      <t>マツ</t>
    </rPh>
    <rPh sb="3" eb="5">
      <t>クリコシ</t>
    </rPh>
    <rPh sb="5" eb="7">
      <t>カツドウ</t>
    </rPh>
    <rPh sb="7" eb="9">
      <t>ゾウゲン</t>
    </rPh>
    <rPh sb="9" eb="11">
      <t>サガク</t>
    </rPh>
    <phoneticPr fontId="2"/>
  </si>
  <si>
    <t>基本金取崩額(14)</t>
    <rPh sb="0" eb="2">
      <t>キホン</t>
    </rPh>
    <rPh sb="2" eb="3">
      <t>キン</t>
    </rPh>
    <rPh sb="3" eb="5">
      <t>トリクズシ</t>
    </rPh>
    <rPh sb="5" eb="6">
      <t>ガク</t>
    </rPh>
    <phoneticPr fontId="2"/>
  </si>
  <si>
    <t>その他の積立金取崩額(15)</t>
    <phoneticPr fontId="2"/>
  </si>
  <si>
    <t>その他の積立金積立額(16)</t>
    <rPh sb="7" eb="9">
      <t>ツミタテ</t>
    </rPh>
    <rPh sb="9" eb="10">
      <t>ガク</t>
    </rPh>
    <phoneticPr fontId="2"/>
  </si>
  <si>
    <t>次期繰越活動増減差額(17)=(13)+(14)+(15)-(16)</t>
    <rPh sb="4" eb="6">
      <t>カツドウ</t>
    </rPh>
    <rPh sb="6" eb="8">
      <t>ゾウゲン</t>
    </rPh>
    <rPh sb="8" eb="10">
      <t>サガク</t>
    </rPh>
    <phoneticPr fontId="2"/>
  </si>
  <si>
    <t>５．法人が作成する財務諸表等と拠点区分、サービス区分</t>
    <rPh sb="2" eb="4">
      <t>ホウジン</t>
    </rPh>
    <rPh sb="5" eb="7">
      <t>サクセイ</t>
    </rPh>
    <rPh sb="9" eb="11">
      <t>ザイム</t>
    </rPh>
    <rPh sb="11" eb="13">
      <t>ショヒョウ</t>
    </rPh>
    <rPh sb="13" eb="14">
      <t>トウ</t>
    </rPh>
    <rPh sb="15" eb="17">
      <t>キョテン</t>
    </rPh>
    <rPh sb="17" eb="19">
      <t>クブン</t>
    </rPh>
    <rPh sb="24" eb="26">
      <t>クブン</t>
    </rPh>
    <phoneticPr fontId="2"/>
  </si>
  <si>
    <r>
      <rPr>
        <sz val="11"/>
        <color indexed="8"/>
        <rFont val="ＭＳ Ｐ明朝"/>
        <family val="1"/>
        <charset val="128"/>
      </rPr>
      <t xml:space="preserve">　   </t>
    </r>
    <r>
      <rPr>
        <sz val="6"/>
        <color indexed="8"/>
        <rFont val="ＭＳ Ｐ明朝"/>
        <family val="1"/>
        <charset val="128"/>
      </rPr>
      <t xml:space="preserve">   </t>
    </r>
    <r>
      <rPr>
        <sz val="11"/>
        <color indexed="8"/>
        <rFont val="ＭＳ Ｐゴシック"/>
        <family val="3"/>
        <charset val="128"/>
      </rPr>
      <t>現金預金</t>
    </r>
    <rPh sb="7" eb="9">
      <t>ゲンキン</t>
    </rPh>
    <rPh sb="9" eb="11">
      <t>ヨキン</t>
    </rPh>
    <phoneticPr fontId="3"/>
  </si>
  <si>
    <t>事業活動による収支</t>
    <phoneticPr fontId="2"/>
  </si>
  <si>
    <t>－</t>
    <phoneticPr fontId="2"/>
  </si>
  <si>
    <t>（自）平成26年4月1日　（至）平成27年3月31日</t>
    <rPh sb="20" eb="21">
      <t>ネン</t>
    </rPh>
    <phoneticPr fontId="2"/>
  </si>
  <si>
    <t>平成27年3月31日現在</t>
    <phoneticPr fontId="2"/>
  </si>
  <si>
    <t>平成27年3月31日現在</t>
    <rPh sb="0" eb="2">
      <t>ヘイセイ</t>
    </rPh>
    <rPh sb="4" eb="5">
      <t>ネン</t>
    </rPh>
    <rPh sb="6" eb="7">
      <t>ツキ</t>
    </rPh>
    <rPh sb="9" eb="10">
      <t>ヒ</t>
    </rPh>
    <rPh sb="10" eb="12">
      <t>ゲンザイ</t>
    </rPh>
    <phoneticPr fontId="3"/>
  </si>
  <si>
    <t>法人名：社会福祉法人　精粋福祉会</t>
    <rPh sb="0" eb="2">
      <t>ホウジン</t>
    </rPh>
    <rPh sb="2" eb="3">
      <t>メイ</t>
    </rPh>
    <rPh sb="4" eb="6">
      <t>シャカイ</t>
    </rPh>
    <rPh sb="6" eb="8">
      <t>フクシ</t>
    </rPh>
    <rPh sb="8" eb="10">
      <t>ホウジン</t>
    </rPh>
    <rPh sb="11" eb="13">
      <t>セイスイ</t>
    </rPh>
    <rPh sb="13" eb="15">
      <t>フクシ</t>
    </rPh>
    <rPh sb="15" eb="16">
      <t>カイ</t>
    </rPh>
    <phoneticPr fontId="2"/>
  </si>
  <si>
    <t>事業名：事業全体</t>
    <rPh sb="0" eb="2">
      <t>ジギョウ</t>
    </rPh>
    <rPh sb="2" eb="3">
      <t>メイ</t>
    </rPh>
    <rPh sb="4" eb="6">
      <t>ジギョウ</t>
    </rPh>
    <rPh sb="6" eb="8">
      <t>ゼンタイ</t>
    </rPh>
    <phoneticPr fontId="2"/>
  </si>
  <si>
    <t>摘要</t>
    <rPh sb="0" eb="2">
      <t>テキヨウ</t>
    </rPh>
    <phoneticPr fontId="2"/>
  </si>
  <si>
    <t>その他</t>
    <rPh sb="2" eb="3">
      <t>タ</t>
    </rPh>
    <phoneticPr fontId="2"/>
  </si>
  <si>
    <t>修繕積立預金</t>
    <rPh sb="0" eb="2">
      <t>シュウゼン</t>
    </rPh>
    <rPh sb="4" eb="6">
      <t>ヨキン</t>
    </rPh>
    <phoneticPr fontId="2"/>
  </si>
  <si>
    <t>人件費積立預金</t>
    <rPh sb="0" eb="3">
      <t>ジンケンヒ</t>
    </rPh>
    <rPh sb="5" eb="7">
      <t>ヨキン</t>
    </rPh>
    <phoneticPr fontId="2"/>
  </si>
  <si>
    <t>　修繕積立金</t>
    <rPh sb="1" eb="3">
      <t>シュウゼン</t>
    </rPh>
    <phoneticPr fontId="2"/>
  </si>
  <si>
    <t>　人件費積立金</t>
    <rPh sb="1" eb="4">
      <t>ジンケンヒ</t>
    </rPh>
    <rPh sb="4" eb="6">
      <t>ツミタテ</t>
    </rPh>
    <phoneticPr fontId="2"/>
  </si>
  <si>
    <t>該当なし</t>
    <rPh sb="0" eb="2">
      <t>ガイトウ</t>
    </rPh>
    <phoneticPr fontId="2"/>
  </si>
  <si>
    <t>退職給付制度は、独立行政法人福祉医療機構の社会福祉施設職員等退職手当共済制度によっております。</t>
    <rPh sb="0" eb="2">
      <t>タイショク</t>
    </rPh>
    <rPh sb="2" eb="4">
      <t>キュウフ</t>
    </rPh>
    <rPh sb="4" eb="6">
      <t>セイド</t>
    </rPh>
    <rPh sb="8" eb="10">
      <t>ドクリツ</t>
    </rPh>
    <rPh sb="10" eb="12">
      <t>ギョウセイ</t>
    </rPh>
    <rPh sb="12" eb="14">
      <t>ホウジン</t>
    </rPh>
    <rPh sb="14" eb="16">
      <t>フクシ</t>
    </rPh>
    <rPh sb="16" eb="18">
      <t>イリョウ</t>
    </rPh>
    <rPh sb="18" eb="20">
      <t>キコウ</t>
    </rPh>
    <rPh sb="21" eb="23">
      <t>シャカイ</t>
    </rPh>
    <rPh sb="23" eb="25">
      <t>フクシ</t>
    </rPh>
    <rPh sb="25" eb="27">
      <t>シセツ</t>
    </rPh>
    <rPh sb="27" eb="30">
      <t>ショクイントウ</t>
    </rPh>
    <rPh sb="30" eb="32">
      <t>タイショク</t>
    </rPh>
    <rPh sb="32" eb="34">
      <t>テアテ</t>
    </rPh>
    <rPh sb="34" eb="36">
      <t>キョウサイ</t>
    </rPh>
    <rPh sb="36" eb="38">
      <t>セイド</t>
    </rPh>
    <phoneticPr fontId="2"/>
  </si>
  <si>
    <t>（１）固定資産の減価償却の方法</t>
    <rPh sb="3" eb="5">
      <t>コテイ</t>
    </rPh>
    <rPh sb="5" eb="7">
      <t>シサン</t>
    </rPh>
    <rPh sb="8" eb="10">
      <t>ゲンカ</t>
    </rPh>
    <rPh sb="10" eb="12">
      <t>ショウキャク</t>
    </rPh>
    <rPh sb="13" eb="15">
      <t>ホウホウ</t>
    </rPh>
    <phoneticPr fontId="2"/>
  </si>
  <si>
    <t>　・建物並びに器具及び備品－定額法</t>
    <rPh sb="2" eb="4">
      <t>タテモノ</t>
    </rPh>
    <rPh sb="4" eb="5">
      <t>ナラ</t>
    </rPh>
    <rPh sb="7" eb="9">
      <t>キグ</t>
    </rPh>
    <rPh sb="9" eb="10">
      <t>オヨ</t>
    </rPh>
    <rPh sb="11" eb="13">
      <t>ビヒン</t>
    </rPh>
    <rPh sb="14" eb="16">
      <t>テイガク</t>
    </rPh>
    <rPh sb="16" eb="17">
      <t>ホウ</t>
    </rPh>
    <phoneticPr fontId="2"/>
  </si>
  <si>
    <t>　　基本財産の減価償却に伴い、国庫補助金等特別積立金1,694,879円を取り崩した。</t>
    <rPh sb="2" eb="4">
      <t>キホン</t>
    </rPh>
    <rPh sb="4" eb="6">
      <t>ザイサン</t>
    </rPh>
    <rPh sb="7" eb="9">
      <t>ゲンカ</t>
    </rPh>
    <rPh sb="9" eb="11">
      <t>ショウキャク</t>
    </rPh>
    <rPh sb="12" eb="13">
      <t>トモナ</t>
    </rPh>
    <phoneticPr fontId="2"/>
  </si>
  <si>
    <t>千葉銀行　蘇我支店　No.3555413</t>
    <rPh sb="0" eb="2">
      <t>チバ</t>
    </rPh>
    <rPh sb="2" eb="4">
      <t>ギンコウ</t>
    </rPh>
    <rPh sb="5" eb="7">
      <t>ソガ</t>
    </rPh>
    <rPh sb="7" eb="9">
      <t>シテン</t>
    </rPh>
    <phoneticPr fontId="3"/>
  </si>
  <si>
    <t>京葉銀行　蘇我支店　No.3138451</t>
    <rPh sb="0" eb="2">
      <t>ケイヨウ</t>
    </rPh>
    <rPh sb="2" eb="4">
      <t>ギンコウ</t>
    </rPh>
    <rPh sb="5" eb="7">
      <t>ソガ</t>
    </rPh>
    <rPh sb="7" eb="9">
      <t>シテン</t>
    </rPh>
    <phoneticPr fontId="3"/>
  </si>
  <si>
    <t>千葉銀行　蘇我支店　No.3544632</t>
    <rPh sb="0" eb="2">
      <t>チバ</t>
    </rPh>
    <rPh sb="2" eb="4">
      <t>ギンコウ</t>
    </rPh>
    <rPh sb="5" eb="7">
      <t>ソガ</t>
    </rPh>
    <rPh sb="7" eb="9">
      <t>シテン</t>
    </rPh>
    <phoneticPr fontId="3"/>
  </si>
  <si>
    <t>京葉銀行　蘇我支店　No.3150662</t>
    <rPh sb="0" eb="2">
      <t>ケイヨウ</t>
    </rPh>
    <rPh sb="2" eb="4">
      <t>ギンコウ</t>
    </rPh>
    <rPh sb="5" eb="7">
      <t>ソガ</t>
    </rPh>
    <rPh sb="7" eb="9">
      <t>シテン</t>
    </rPh>
    <phoneticPr fontId="3"/>
  </si>
  <si>
    <t>　　　　　　　定期預金</t>
    <rPh sb="7" eb="9">
      <t>テイキ</t>
    </rPh>
    <rPh sb="9" eb="11">
      <t>ヨキン</t>
    </rPh>
    <phoneticPr fontId="3"/>
  </si>
  <si>
    <r>
      <t xml:space="preserve">  　</t>
    </r>
    <r>
      <rPr>
        <sz val="9"/>
        <color indexed="8"/>
        <rFont val="ＭＳ Ｐゴシック"/>
        <family val="3"/>
        <charset val="128"/>
      </rPr>
      <t xml:space="preserve"> </t>
    </r>
    <r>
      <rPr>
        <sz val="8"/>
        <color indexed="8"/>
        <rFont val="ＭＳ Ｐゴシック"/>
        <family val="3"/>
        <charset val="128"/>
      </rPr>
      <t xml:space="preserve"> </t>
    </r>
    <r>
      <rPr>
        <sz val="11"/>
        <color indexed="8"/>
        <rFont val="ＭＳ Ｐゴシック"/>
        <family val="3"/>
        <charset val="128"/>
      </rPr>
      <t xml:space="preserve">  </t>
    </r>
    <r>
      <rPr>
        <sz val="8"/>
        <color indexed="8"/>
        <rFont val="ＭＳ Ｐゴシック"/>
        <family val="3"/>
        <charset val="128"/>
      </rPr>
      <t xml:space="preserve"> </t>
    </r>
    <r>
      <rPr>
        <sz val="11"/>
        <color indexed="8"/>
        <rFont val="ＭＳ Ｐゴシック"/>
        <family val="3"/>
        <charset val="128"/>
      </rPr>
      <t>未収金</t>
    </r>
    <rPh sb="8" eb="11">
      <t>ミシュウキン</t>
    </rPh>
    <phoneticPr fontId="3"/>
  </si>
  <si>
    <t>千葉市（補助金）</t>
    <rPh sb="0" eb="3">
      <t>チバシ</t>
    </rPh>
    <rPh sb="4" eb="7">
      <t>ホジョキン</t>
    </rPh>
    <phoneticPr fontId="3"/>
  </si>
  <si>
    <t>千葉市民間保育園協議会（助成金）</t>
    <rPh sb="0" eb="3">
      <t>チバシ</t>
    </rPh>
    <rPh sb="3" eb="5">
      <t>ミンカン</t>
    </rPh>
    <rPh sb="5" eb="8">
      <t>ホイクエン</t>
    </rPh>
    <rPh sb="8" eb="11">
      <t>キョウギカイ</t>
    </rPh>
    <rPh sb="12" eb="15">
      <t>ジョセイキン</t>
    </rPh>
    <phoneticPr fontId="2"/>
  </si>
  <si>
    <t>その他</t>
    <rPh sb="2" eb="3">
      <t>タ</t>
    </rPh>
    <phoneticPr fontId="3"/>
  </si>
  <si>
    <t>千葉市若葉区若松町2106番地の3
鉄筋コンクリート・木造陸屋根
亜鉛メッキ鋼板葦二階建　694.15㎡</t>
    <rPh sb="0" eb="3">
      <t>チバシ</t>
    </rPh>
    <rPh sb="3" eb="6">
      <t>ワカバク</t>
    </rPh>
    <rPh sb="6" eb="7">
      <t>ワカ</t>
    </rPh>
    <rPh sb="7" eb="8">
      <t>マツ</t>
    </rPh>
    <rPh sb="8" eb="9">
      <t>チョウ</t>
    </rPh>
    <rPh sb="13" eb="15">
      <t>バンチ</t>
    </rPh>
    <rPh sb="18" eb="20">
      <t>テッキン</t>
    </rPh>
    <rPh sb="27" eb="29">
      <t>モクゾウ</t>
    </rPh>
    <rPh sb="29" eb="30">
      <t>リク</t>
    </rPh>
    <rPh sb="30" eb="32">
      <t>ヤネ</t>
    </rPh>
    <rPh sb="33" eb="35">
      <t>アエン</t>
    </rPh>
    <rPh sb="38" eb="40">
      <t>コウバン</t>
    </rPh>
    <rPh sb="40" eb="41">
      <t>アシ</t>
    </rPh>
    <rPh sb="41" eb="44">
      <t>ニカイダテ</t>
    </rPh>
    <phoneticPr fontId="3"/>
  </si>
  <si>
    <t>　基本財産特定預金</t>
    <rPh sb="1" eb="3">
      <t>キホン</t>
    </rPh>
    <rPh sb="3" eb="5">
      <t>ザイサン</t>
    </rPh>
    <rPh sb="5" eb="7">
      <t>トクテイ</t>
    </rPh>
    <rPh sb="7" eb="9">
      <t>ヨキン</t>
    </rPh>
    <phoneticPr fontId="3"/>
  </si>
  <si>
    <t>構築物</t>
    <rPh sb="0" eb="3">
      <t>コウチクブツ</t>
    </rPh>
    <phoneticPr fontId="2"/>
  </si>
  <si>
    <t>外構・門・駐車場フェンス</t>
    <rPh sb="0" eb="1">
      <t>ガイ</t>
    </rPh>
    <rPh sb="1" eb="2">
      <t>コウ</t>
    </rPh>
    <rPh sb="3" eb="4">
      <t>モン</t>
    </rPh>
    <rPh sb="5" eb="8">
      <t>チュウシャジョウ</t>
    </rPh>
    <phoneticPr fontId="2"/>
  </si>
  <si>
    <t>器具および備品</t>
    <rPh sb="0" eb="2">
      <t>キグ</t>
    </rPh>
    <rPh sb="5" eb="7">
      <t>ビヒン</t>
    </rPh>
    <phoneticPr fontId="2"/>
  </si>
  <si>
    <t>ピアノ他</t>
    <rPh sb="3" eb="4">
      <t>ホカ</t>
    </rPh>
    <phoneticPr fontId="2"/>
  </si>
  <si>
    <t>土地</t>
    <rPh sb="0" eb="2">
      <t>トチ</t>
    </rPh>
    <phoneticPr fontId="3"/>
  </si>
  <si>
    <t>人件費積立金</t>
    <rPh sb="0" eb="3">
      <t>ジンケンヒ</t>
    </rPh>
    <rPh sb="3" eb="5">
      <t>ツミタテ</t>
    </rPh>
    <rPh sb="5" eb="6">
      <t>キン</t>
    </rPh>
    <phoneticPr fontId="2"/>
  </si>
  <si>
    <t>修繕費積立金</t>
    <rPh sb="0" eb="3">
      <t>シュウゼンヒ</t>
    </rPh>
    <rPh sb="3" eb="5">
      <t>ツミタテ</t>
    </rPh>
    <rPh sb="5" eb="6">
      <t>キン</t>
    </rPh>
    <phoneticPr fontId="2"/>
  </si>
  <si>
    <t>株式会社　フクシマ</t>
    <rPh sb="0" eb="4">
      <t>カブシキガイシャ</t>
    </rPh>
    <phoneticPr fontId="3"/>
  </si>
  <si>
    <t>有限会社　魚常</t>
    <rPh sb="0" eb="4">
      <t>ユウゲンガイシャ</t>
    </rPh>
    <rPh sb="5" eb="6">
      <t>ウオ</t>
    </rPh>
    <rPh sb="6" eb="7">
      <t>ツネ</t>
    </rPh>
    <phoneticPr fontId="2"/>
  </si>
  <si>
    <t>有限会社　アンデス</t>
    <rPh sb="0" eb="4">
      <t>ユウゲンガイシャ</t>
    </rPh>
    <phoneticPr fontId="2"/>
  </si>
  <si>
    <t>有限会社　布施青果</t>
    <rPh sb="0" eb="4">
      <t>ユウゲンガイシャ</t>
    </rPh>
    <rPh sb="5" eb="7">
      <t>フセ</t>
    </rPh>
    <rPh sb="7" eb="9">
      <t>セイカ</t>
    </rPh>
    <phoneticPr fontId="2"/>
  </si>
  <si>
    <t>有限会社　泉だ米店</t>
    <rPh sb="0" eb="4">
      <t>ユウゲンガイシャ</t>
    </rPh>
    <rPh sb="5" eb="6">
      <t>イズミ</t>
    </rPh>
    <rPh sb="7" eb="8">
      <t>コメ</t>
    </rPh>
    <rPh sb="8" eb="9">
      <t>テン</t>
    </rPh>
    <phoneticPr fontId="2"/>
  </si>
  <si>
    <t>株式会社　キタガワ</t>
    <rPh sb="0" eb="4">
      <t>カブシキガイシャ</t>
    </rPh>
    <phoneticPr fontId="3"/>
  </si>
  <si>
    <t>有限会社　梅澤商店</t>
    <rPh sb="0" eb="4">
      <t>ユウゲンガイシャ</t>
    </rPh>
    <rPh sb="5" eb="7">
      <t>ウメザワ</t>
    </rPh>
    <rPh sb="7" eb="9">
      <t>ショウテン</t>
    </rPh>
    <phoneticPr fontId="2"/>
  </si>
  <si>
    <t>千葉ヤクルト販売　株式会社</t>
    <rPh sb="0" eb="2">
      <t>チバ</t>
    </rPh>
    <rPh sb="6" eb="8">
      <t>ハンバイ</t>
    </rPh>
    <rPh sb="9" eb="13">
      <t>カブシキガイシャ</t>
    </rPh>
    <phoneticPr fontId="2"/>
  </si>
  <si>
    <t>株式会社　こどものとも</t>
    <rPh sb="0" eb="4">
      <t>カブシキガイシャ</t>
    </rPh>
    <phoneticPr fontId="2"/>
  </si>
  <si>
    <t>株式会社　アンド</t>
    <rPh sb="0" eb="4">
      <t>カブシキガイシャ</t>
    </rPh>
    <phoneticPr fontId="2"/>
  </si>
  <si>
    <t>株式会社　フレーベル館</t>
    <rPh sb="0" eb="4">
      <t>カブシキガイシャ</t>
    </rPh>
    <rPh sb="10" eb="11">
      <t>カン</t>
    </rPh>
    <phoneticPr fontId="2"/>
  </si>
  <si>
    <t>株式会社　ジャーク</t>
    <rPh sb="0" eb="4">
      <t>カブシキガイシャ</t>
    </rPh>
    <phoneticPr fontId="2"/>
  </si>
  <si>
    <t>有限会社　スマイルキッズ</t>
    <rPh sb="0" eb="4">
      <t>ユウゲンガイシャ</t>
    </rPh>
    <phoneticPr fontId="2"/>
  </si>
  <si>
    <t>原田キッチンエンジニアリング</t>
    <rPh sb="0" eb="2">
      <t>ハラダ</t>
    </rPh>
    <phoneticPr fontId="2"/>
  </si>
  <si>
    <t>森興産　有限会社</t>
    <rPh sb="0" eb="1">
      <t>モリ</t>
    </rPh>
    <rPh sb="1" eb="3">
      <t>コウサン</t>
    </rPh>
    <rPh sb="4" eb="8">
      <t>ユウゲンガイシャ</t>
    </rPh>
    <phoneticPr fontId="2"/>
  </si>
  <si>
    <t>チャイルド</t>
    <phoneticPr fontId="2"/>
  </si>
  <si>
    <t>京葉銀行</t>
    <rPh sb="0" eb="2">
      <t>ケイヨウ</t>
    </rPh>
    <rPh sb="2" eb="4">
      <t>ギンコウ</t>
    </rPh>
    <phoneticPr fontId="2"/>
  </si>
  <si>
    <t>社会保険事務所</t>
    <rPh sb="0" eb="2">
      <t>シャカイ</t>
    </rPh>
    <rPh sb="2" eb="4">
      <t>ホケン</t>
    </rPh>
    <rPh sb="4" eb="6">
      <t>ジム</t>
    </rPh>
    <rPh sb="6" eb="7">
      <t>ショ</t>
    </rPh>
    <phoneticPr fontId="2"/>
  </si>
  <si>
    <t>延長保育従事者他</t>
    <rPh sb="0" eb="2">
      <t>エンチョウ</t>
    </rPh>
    <rPh sb="2" eb="4">
      <t>ホイク</t>
    </rPh>
    <rPh sb="4" eb="7">
      <t>ジュウジシャ</t>
    </rPh>
    <rPh sb="7" eb="8">
      <t>ホカ</t>
    </rPh>
    <phoneticPr fontId="2"/>
  </si>
  <si>
    <t>市県民税他</t>
    <rPh sb="0" eb="1">
      <t>シ</t>
    </rPh>
    <rPh sb="1" eb="4">
      <t>ケンミンゼイ</t>
    </rPh>
    <rPh sb="4" eb="5">
      <t>ホカ</t>
    </rPh>
    <phoneticPr fontId="3"/>
  </si>
  <si>
    <t>預り金</t>
    <rPh sb="0" eb="1">
      <t>アズカ</t>
    </rPh>
    <rPh sb="2" eb="3">
      <t>キン</t>
    </rPh>
    <phoneticPr fontId="3"/>
  </si>
  <si>
    <t>未払金</t>
    <rPh sb="0" eb="1">
      <t>ミ</t>
    </rPh>
    <rPh sb="1" eb="2">
      <t>バラ</t>
    </rPh>
    <rPh sb="2" eb="3">
      <t>キン</t>
    </rPh>
    <phoneticPr fontId="3"/>
  </si>
  <si>
    <t>保育園拠点　資金収支計算書</t>
    <rPh sb="0" eb="3">
      <t>ホイクエン</t>
    </rPh>
    <phoneticPr fontId="2"/>
  </si>
  <si>
    <t>　職員諸手当支出</t>
    <rPh sb="3" eb="6">
      <t>ショテアテ</t>
    </rPh>
    <phoneticPr fontId="2"/>
  </si>
  <si>
    <t>　雑収入</t>
    <rPh sb="1" eb="2">
      <t>ザツ</t>
    </rPh>
    <phoneticPr fontId="2"/>
  </si>
  <si>
    <t>　施設・設備整備積立資産支出</t>
    <rPh sb="1" eb="3">
      <t>シセツ</t>
    </rPh>
    <rPh sb="4" eb="6">
      <t>セツビ</t>
    </rPh>
    <rPh sb="6" eb="8">
      <t>セイビ</t>
    </rPh>
    <rPh sb="8" eb="10">
      <t>ツミタテ</t>
    </rPh>
    <rPh sb="10" eb="12">
      <t>シサン</t>
    </rPh>
    <phoneticPr fontId="2"/>
  </si>
  <si>
    <t>保育園拠点　事業活動計算書</t>
    <rPh sb="0" eb="3">
      <t>ホイクエン</t>
    </rPh>
    <phoneticPr fontId="2"/>
  </si>
  <si>
    <t>　職員諸手当</t>
    <rPh sb="3" eb="6">
      <t>ショテアテ</t>
    </rPh>
    <phoneticPr fontId="2"/>
  </si>
  <si>
    <t>　前期損益修正益</t>
    <rPh sb="1" eb="3">
      <t>ゼンキ</t>
    </rPh>
    <rPh sb="3" eb="5">
      <t>ソンエキ</t>
    </rPh>
    <rPh sb="5" eb="7">
      <t>シュウセイ</t>
    </rPh>
    <rPh sb="7" eb="8">
      <t>エキ</t>
    </rPh>
    <phoneticPr fontId="2"/>
  </si>
  <si>
    <t>経理区分</t>
    <rPh sb="0" eb="2">
      <t>ケイリ</t>
    </rPh>
    <rPh sb="2" eb="4">
      <t>クブン</t>
    </rPh>
    <phoneticPr fontId="2"/>
  </si>
  <si>
    <t>預金区分</t>
    <rPh sb="0" eb="2">
      <t>ヨキン</t>
    </rPh>
    <rPh sb="2" eb="4">
      <t>クブン</t>
    </rPh>
    <phoneticPr fontId="2"/>
  </si>
  <si>
    <t>取引金融機関名</t>
    <rPh sb="0" eb="2">
      <t>トリヒキ</t>
    </rPh>
    <rPh sb="2" eb="4">
      <t>キンユウ</t>
    </rPh>
    <rPh sb="4" eb="6">
      <t>キカン</t>
    </rPh>
    <rPh sb="6" eb="7">
      <t>メイ</t>
    </rPh>
    <phoneticPr fontId="2"/>
  </si>
  <si>
    <t>口座番号</t>
    <rPh sb="0" eb="2">
      <t>コウザ</t>
    </rPh>
    <rPh sb="2" eb="4">
      <t>バンゴウ</t>
    </rPh>
    <phoneticPr fontId="2"/>
  </si>
  <si>
    <t>金額</t>
    <rPh sb="0" eb="2">
      <t>キンガク</t>
    </rPh>
    <phoneticPr fontId="2"/>
  </si>
  <si>
    <t>社会福祉法人　精粋福祉会</t>
    <rPh sb="0" eb="2">
      <t>シャカイ</t>
    </rPh>
    <rPh sb="2" eb="4">
      <t>フクシ</t>
    </rPh>
    <rPh sb="4" eb="6">
      <t>ホウジン</t>
    </rPh>
    <rPh sb="7" eb="9">
      <t>セイスイ</t>
    </rPh>
    <rPh sb="9" eb="11">
      <t>フクシ</t>
    </rPh>
    <rPh sb="11" eb="12">
      <t>カイ</t>
    </rPh>
    <phoneticPr fontId="2"/>
  </si>
  <si>
    <t>（積立金明細表）</t>
    <rPh sb="1" eb="3">
      <t>ツミタテ</t>
    </rPh>
    <rPh sb="3" eb="4">
      <t>キン</t>
    </rPh>
    <rPh sb="4" eb="6">
      <t>メイサイ</t>
    </rPh>
    <rPh sb="6" eb="7">
      <t>ヒョウ</t>
    </rPh>
    <phoneticPr fontId="2"/>
  </si>
  <si>
    <t>預　金　明　細　表</t>
    <rPh sb="0" eb="1">
      <t>アズカリ</t>
    </rPh>
    <rPh sb="2" eb="3">
      <t>キン</t>
    </rPh>
    <rPh sb="4" eb="5">
      <t>メイ</t>
    </rPh>
    <rPh sb="6" eb="7">
      <t>ホソ</t>
    </rPh>
    <rPh sb="8" eb="9">
      <t>ヒョウ</t>
    </rPh>
    <phoneticPr fontId="2"/>
  </si>
  <si>
    <t>本部</t>
    <rPh sb="0" eb="2">
      <t>ホンブ</t>
    </rPh>
    <phoneticPr fontId="2"/>
  </si>
  <si>
    <t>普通預金</t>
    <rPh sb="0" eb="2">
      <t>フツウ</t>
    </rPh>
    <rPh sb="2" eb="4">
      <t>ヨキン</t>
    </rPh>
    <phoneticPr fontId="2"/>
  </si>
  <si>
    <t>千葉銀行蘇我支店</t>
    <rPh sb="0" eb="2">
      <t>チバ</t>
    </rPh>
    <rPh sb="2" eb="4">
      <t>ギンコウ</t>
    </rPh>
    <rPh sb="4" eb="6">
      <t>ソガ</t>
    </rPh>
    <rPh sb="6" eb="8">
      <t>シテン</t>
    </rPh>
    <phoneticPr fontId="2"/>
  </si>
  <si>
    <t>（基本財産特定預金）</t>
    <rPh sb="1" eb="3">
      <t>キホン</t>
    </rPh>
    <rPh sb="3" eb="5">
      <t>ザイサン</t>
    </rPh>
    <rPh sb="5" eb="7">
      <t>トクテイ</t>
    </rPh>
    <rPh sb="7" eb="9">
      <t>ヨキン</t>
    </rPh>
    <phoneticPr fontId="2"/>
  </si>
  <si>
    <t>保育園</t>
    <rPh sb="0" eb="3">
      <t>ホイクエン</t>
    </rPh>
    <phoneticPr fontId="2"/>
  </si>
  <si>
    <t>当座預金</t>
    <rPh sb="0" eb="2">
      <t>トウザ</t>
    </rPh>
    <rPh sb="2" eb="4">
      <t>ヨキン</t>
    </rPh>
    <phoneticPr fontId="2"/>
  </si>
  <si>
    <t>京葉銀行蘇我支店</t>
    <rPh sb="0" eb="2">
      <t>ケイヨウ</t>
    </rPh>
    <rPh sb="2" eb="4">
      <t>ギンコウ</t>
    </rPh>
    <rPh sb="4" eb="6">
      <t>ソガ</t>
    </rPh>
    <rPh sb="6" eb="8">
      <t>シテン</t>
    </rPh>
    <phoneticPr fontId="2"/>
  </si>
  <si>
    <t>人件費積立金
（保育所繰越特定預金）</t>
    <rPh sb="0" eb="3">
      <t>ジンケンヒ</t>
    </rPh>
    <rPh sb="3" eb="5">
      <t>ツミタテ</t>
    </rPh>
    <rPh sb="5" eb="6">
      <t>キン</t>
    </rPh>
    <rPh sb="8" eb="10">
      <t>ホイク</t>
    </rPh>
    <rPh sb="10" eb="11">
      <t>ジョ</t>
    </rPh>
    <rPh sb="11" eb="13">
      <t>クリコシ</t>
    </rPh>
    <rPh sb="13" eb="15">
      <t>トクテイ</t>
    </rPh>
    <rPh sb="15" eb="17">
      <t>ヨキン</t>
    </rPh>
    <phoneticPr fontId="2"/>
  </si>
  <si>
    <t>修繕積立金
（保育所繰越特定預金）</t>
    <rPh sb="0" eb="2">
      <t>シュウゼン</t>
    </rPh>
    <rPh sb="2" eb="4">
      <t>ツミタテ</t>
    </rPh>
    <rPh sb="4" eb="5">
      <t>キン</t>
    </rPh>
    <rPh sb="7" eb="9">
      <t>ホイク</t>
    </rPh>
    <rPh sb="9" eb="10">
      <t>ジョ</t>
    </rPh>
    <rPh sb="10" eb="12">
      <t>クリコシ</t>
    </rPh>
    <rPh sb="12" eb="14">
      <t>トクテイ</t>
    </rPh>
    <rPh sb="14" eb="16">
      <t>ヨキン</t>
    </rPh>
    <phoneticPr fontId="2"/>
  </si>
  <si>
    <t>修繕積立金
（修繕積立預金）</t>
    <rPh sb="0" eb="2">
      <t>シュウゼン</t>
    </rPh>
    <rPh sb="2" eb="4">
      <t>ツミタテ</t>
    </rPh>
    <rPh sb="4" eb="5">
      <t>キン</t>
    </rPh>
    <rPh sb="7" eb="9">
      <t>シュウゼン</t>
    </rPh>
    <rPh sb="9" eb="11">
      <t>ツミタテ</t>
    </rPh>
    <rPh sb="11" eb="13">
      <t>ヨキン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</si>
</sst>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80" formatCode="#,##0;&quot;△ &quot;#,##0"/>
    <numFmt numFmtId="181" formatCode="#,##0;\-#,##0;&quot;-&quot;"/>
    <numFmt numFmtId="183" formatCode="#,##0_);[Red]\(#,##0\)"/>
  </numFmts>
  <fonts count="37">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color indexed="8"/>
      <name val="ＭＳ 明朝"/>
      <family val="1"/>
      <charset val="128"/>
    </font>
    <font>
      <sz val="11"/>
      <color indexed="8"/>
      <name val="ＭＳ Ｐゴシック"/>
      <family val="3"/>
      <charset val="128"/>
    </font>
    <font>
      <sz val="11"/>
      <color indexed="8"/>
      <name val="ＭＳ 明朝"/>
      <family val="1"/>
      <charset val="128"/>
    </font>
    <font>
      <sz val="11"/>
      <color indexed="8"/>
      <name val="ＭＳ Ｐ明朝"/>
      <family val="1"/>
      <charset val="128"/>
    </font>
    <font>
      <sz val="11"/>
      <color indexed="8"/>
      <name val="ＭＳ Ｐゴシック"/>
      <family val="3"/>
      <charset val="128"/>
    </font>
    <font>
      <sz val="6"/>
      <color indexed="8"/>
      <name val="ＭＳ Ｐ明朝"/>
      <family val="1"/>
      <charset val="128"/>
    </font>
    <font>
      <sz val="9"/>
      <color indexed="8"/>
      <name val="ＭＳ Ｐゴシック"/>
      <family val="3"/>
      <charset val="128"/>
    </font>
    <font>
      <sz val="11"/>
      <color indexed="8"/>
      <name val="ＭＳ Ｐゴシック"/>
      <family val="3"/>
      <charset val="128"/>
    </font>
    <font>
      <sz val="9"/>
      <color indexed="8"/>
      <name val="ＭＳ Ｐゴシック"/>
      <family val="3"/>
      <charset val="128"/>
    </font>
    <font>
      <sz val="8"/>
      <color indexed="8"/>
      <name val="ＭＳ Ｐゴシック"/>
      <family val="3"/>
      <charset val="128"/>
    </font>
    <font>
      <sz val="11"/>
      <name val="ＭＳ 明朝"/>
      <family val="1"/>
      <charset val="128"/>
    </font>
    <font>
      <u/>
      <sz val="11"/>
      <name val="ＭＳ Ｐゴシック"/>
      <family val="3"/>
      <charset val="128"/>
    </font>
    <font>
      <u/>
      <sz val="14"/>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明朝"/>
      <family val="1"/>
      <charset val="128"/>
    </font>
    <font>
      <sz val="11"/>
      <color theme="1"/>
      <name val="ＭＳ ゴシック"/>
      <family val="3"/>
      <charset val="128"/>
    </font>
    <font>
      <sz val="8"/>
      <color theme="1"/>
      <name val="ＭＳ 明朝"/>
      <family val="1"/>
      <charset val="128"/>
    </font>
    <font>
      <sz val="12"/>
      <color theme="1"/>
      <name val="ＭＳ Ｐ明朝"/>
      <family val="1"/>
      <charset val="128"/>
    </font>
    <font>
      <sz val="12"/>
      <color theme="9" tint="-0.499984740745262"/>
      <name val="ＭＳ Ｐ明朝"/>
      <family val="1"/>
      <charset val="128"/>
    </font>
    <font>
      <sz val="12"/>
      <color rgb="FFFF0000"/>
      <name val="ＭＳ Ｐ明朝"/>
      <family val="1"/>
      <charset val="128"/>
    </font>
    <font>
      <strike/>
      <sz val="12"/>
      <color rgb="FFFF0000"/>
      <name val="ＭＳ Ｐ明朝"/>
      <family val="1"/>
      <charset val="128"/>
    </font>
    <font>
      <sz val="10"/>
      <color theme="1"/>
      <name val="ＭＳ 明朝"/>
      <family val="1"/>
      <charset val="128"/>
    </font>
    <font>
      <sz val="14"/>
      <color theme="1"/>
      <name val="ＭＳ ゴシック"/>
      <family val="3"/>
      <charset val="128"/>
    </font>
    <font>
      <sz val="14"/>
      <color theme="1"/>
      <name val="ＭＳ Ｐ明朝"/>
      <family val="1"/>
      <charset val="128"/>
    </font>
    <font>
      <u/>
      <sz val="12"/>
      <color theme="1"/>
      <name val="ＭＳ Ｐゴシック"/>
      <family val="3"/>
      <charset val="128"/>
      <scheme val="minor"/>
    </font>
  </fonts>
  <fills count="2">
    <fill>
      <patternFill patternType="none"/>
    </fill>
    <fill>
      <patternFill patternType="gray125"/>
    </fill>
  </fills>
  <borders count="4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3">
    <xf numFmtId="0" fontId="0" fillId="0" borderId="0"/>
    <xf numFmtId="181" fontId="4" fillId="0" borderId="0" applyFill="0" applyBorder="0" applyAlignment="0"/>
    <xf numFmtId="0" fontId="5" fillId="0" borderId="0">
      <alignment horizontal="left"/>
    </xf>
    <xf numFmtId="0" fontId="6" fillId="0" borderId="1" applyNumberFormat="0" applyAlignment="0" applyProtection="0">
      <alignment horizontal="left" vertical="center"/>
    </xf>
    <xf numFmtId="0" fontId="6" fillId="0" borderId="2">
      <alignment horizontal="left" vertical="center"/>
    </xf>
    <xf numFmtId="0" fontId="7" fillId="0" borderId="0"/>
    <xf numFmtId="4" fontId="5" fillId="0" borderId="0">
      <alignment horizontal="right"/>
    </xf>
    <xf numFmtId="4" fontId="8" fillId="0" borderId="0">
      <alignment horizontal="right"/>
    </xf>
    <xf numFmtId="0" fontId="9" fillId="0" borderId="0">
      <alignment horizontal="left"/>
    </xf>
    <xf numFmtId="0" fontId="10" fillId="0" borderId="0">
      <alignment horizontal="center"/>
    </xf>
    <xf numFmtId="38" fontId="1" fillId="0" borderId="0" applyFont="0" applyFill="0" applyBorder="0" applyAlignment="0" applyProtection="0"/>
    <xf numFmtId="0" fontId="25" fillId="0" borderId="0">
      <alignment vertical="center"/>
    </xf>
    <xf numFmtId="0" fontId="1" fillId="0" borderId="0"/>
  </cellStyleXfs>
  <cellXfs count="195">
    <xf numFmtId="0" fontId="0" fillId="0" borderId="0" xfId="0"/>
    <xf numFmtId="49" fontId="24" fillId="0" borderId="0" xfId="11" applyNumberFormat="1" applyFont="1" applyAlignment="1">
      <alignment vertical="center"/>
    </xf>
    <xf numFmtId="49" fontId="26" fillId="0" borderId="0" xfId="11" applyNumberFormat="1" applyFont="1" applyAlignment="1">
      <alignment horizontal="left" vertical="center" indent="4"/>
    </xf>
    <xf numFmtId="49" fontId="27" fillId="0" borderId="0" xfId="11" applyNumberFormat="1" applyFont="1" applyAlignment="1">
      <alignment vertical="center"/>
    </xf>
    <xf numFmtId="49" fontId="27" fillId="0" borderId="0" xfId="11" applyNumberFormat="1" applyFont="1" applyAlignment="1">
      <alignment horizontal="right" vertical="center"/>
    </xf>
    <xf numFmtId="49" fontId="24" fillId="0" borderId="3" xfId="11" applyNumberFormat="1" applyFont="1" applyBorder="1" applyAlignment="1">
      <alignment vertical="center"/>
    </xf>
    <xf numFmtId="49" fontId="24" fillId="0" borderId="4" xfId="11" applyNumberFormat="1" applyFont="1" applyBorder="1" applyAlignment="1">
      <alignment vertical="center"/>
    </xf>
    <xf numFmtId="49" fontId="24" fillId="0" borderId="5" xfId="11" applyNumberFormat="1" applyFont="1" applyBorder="1" applyAlignment="1">
      <alignment horizontal="center" vertical="center"/>
    </xf>
    <xf numFmtId="49" fontId="24" fillId="0" borderId="6" xfId="11" applyNumberFormat="1" applyFont="1" applyBorder="1" applyAlignment="1">
      <alignment horizontal="center" vertical="center"/>
    </xf>
    <xf numFmtId="49" fontId="24" fillId="0" borderId="0" xfId="11" applyNumberFormat="1" applyFont="1" applyBorder="1" applyAlignment="1">
      <alignment vertical="center"/>
    </xf>
    <xf numFmtId="49" fontId="24" fillId="0" borderId="7" xfId="11" applyNumberFormat="1" applyFont="1" applyBorder="1" applyAlignment="1">
      <alignment vertical="center"/>
    </xf>
    <xf numFmtId="49" fontId="24" fillId="0" borderId="0" xfId="11" applyNumberFormat="1" applyFont="1" applyBorder="1" applyAlignment="1">
      <alignment horizontal="left" vertical="center" indent="1"/>
    </xf>
    <xf numFmtId="49" fontId="24" fillId="0" borderId="0" xfId="11" applyNumberFormat="1" applyFont="1" applyBorder="1" applyAlignment="1">
      <alignment horizontal="left" vertical="center" indent="3"/>
    </xf>
    <xf numFmtId="49" fontId="24" fillId="0" borderId="0" xfId="11" applyNumberFormat="1" applyFont="1" applyBorder="1" applyAlignment="1">
      <alignment horizontal="left" vertical="center" indent="5"/>
    </xf>
    <xf numFmtId="49" fontId="24" fillId="0" borderId="7" xfId="11" applyNumberFormat="1" applyFont="1" applyBorder="1" applyAlignment="1">
      <alignment horizontal="left" vertical="center" indent="4"/>
    </xf>
    <xf numFmtId="49" fontId="24" fillId="0" borderId="0" xfId="11" applyNumberFormat="1" applyFont="1" applyBorder="1" applyAlignment="1">
      <alignment horizontal="left" vertical="center" indent="4"/>
    </xf>
    <xf numFmtId="49" fontId="24" fillId="0" borderId="0" xfId="11" applyNumberFormat="1" applyFont="1" applyBorder="1" applyAlignment="1">
      <alignment horizontal="left" vertical="center"/>
    </xf>
    <xf numFmtId="49" fontId="24" fillId="0" borderId="8" xfId="11" applyNumberFormat="1" applyFont="1" applyBorder="1" applyAlignment="1">
      <alignment vertical="center"/>
    </xf>
    <xf numFmtId="49" fontId="24" fillId="0" borderId="9" xfId="11" applyNumberFormat="1" applyFont="1" applyBorder="1" applyAlignment="1">
      <alignment vertical="center"/>
    </xf>
    <xf numFmtId="49" fontId="24" fillId="0" borderId="10" xfId="11" applyNumberFormat="1" applyFont="1" applyBorder="1" applyAlignment="1">
      <alignment vertical="center"/>
    </xf>
    <xf numFmtId="0" fontId="26" fillId="0" borderId="11" xfId="0" applyFont="1" applyFill="1" applyBorder="1" applyAlignment="1">
      <alignment horizontal="left" vertical="center" shrinkToFit="1"/>
    </xf>
    <xf numFmtId="0" fontId="26" fillId="0" borderId="11" xfId="0" applyFont="1" applyFill="1" applyBorder="1" applyAlignment="1">
      <alignment vertical="center" shrinkToFit="1"/>
    </xf>
    <xf numFmtId="49" fontId="24" fillId="0" borderId="12" xfId="11" applyNumberFormat="1" applyFont="1" applyBorder="1" applyAlignment="1">
      <alignment horizontal="center" vertical="center"/>
    </xf>
    <xf numFmtId="0" fontId="26" fillId="0" borderId="0" xfId="0" applyFont="1" applyFill="1" applyAlignment="1">
      <alignment vertical="center" shrinkToFit="1"/>
    </xf>
    <xf numFmtId="0" fontId="26" fillId="0" borderId="0" xfId="0" applyFont="1" applyFill="1" applyAlignment="1">
      <alignment horizontal="center" vertical="center" shrinkToFit="1"/>
    </xf>
    <xf numFmtId="0" fontId="26" fillId="0" borderId="12" xfId="0" applyFont="1" applyFill="1" applyBorder="1" applyAlignment="1">
      <alignment horizontal="center" vertical="center" shrinkToFit="1"/>
    </xf>
    <xf numFmtId="0" fontId="26" fillId="0" borderId="13" xfId="0" applyFont="1" applyFill="1" applyBorder="1" applyAlignment="1">
      <alignment vertical="center" shrinkToFit="1"/>
    </xf>
    <xf numFmtId="0" fontId="26" fillId="0" borderId="8" xfId="0" applyFont="1" applyFill="1" applyBorder="1" applyAlignment="1">
      <alignment horizontal="left" vertical="center" shrinkToFit="1"/>
    </xf>
    <xf numFmtId="0" fontId="26" fillId="0" borderId="9" xfId="0" applyFont="1" applyFill="1" applyBorder="1" applyAlignment="1">
      <alignment horizontal="left" vertical="center" shrinkToFit="1"/>
    </xf>
    <xf numFmtId="0" fontId="26" fillId="0" borderId="10" xfId="0" applyFont="1" applyFill="1" applyBorder="1" applyAlignment="1">
      <alignment horizontal="left" vertical="center" shrinkToFit="1"/>
    </xf>
    <xf numFmtId="0" fontId="26" fillId="0" borderId="2" xfId="0" applyFont="1" applyFill="1" applyBorder="1" applyAlignment="1">
      <alignment horizontal="left" vertical="center" shrinkToFit="1"/>
    </xf>
    <xf numFmtId="0" fontId="26" fillId="0" borderId="0" xfId="0" applyFont="1" applyFill="1" applyBorder="1" applyAlignment="1">
      <alignment vertical="center" shrinkToFit="1"/>
    </xf>
    <xf numFmtId="0" fontId="26" fillId="0" borderId="0" xfId="0" applyFont="1" applyFill="1" applyAlignment="1">
      <alignment horizontal="right" vertical="center"/>
    </xf>
    <xf numFmtId="0" fontId="26" fillId="0" borderId="0" xfId="0" applyFont="1" applyFill="1" applyBorder="1" applyAlignment="1">
      <alignment horizontal="left" vertical="center" shrinkToFit="1"/>
    </xf>
    <xf numFmtId="0" fontId="26" fillId="0" borderId="13"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0" xfId="0" applyFont="1" applyFill="1" applyAlignment="1">
      <alignment horizontal="centerContinuous" vertical="center" shrinkToFit="1"/>
    </xf>
    <xf numFmtId="0" fontId="26" fillId="0" borderId="12" xfId="0" applyFont="1" applyFill="1" applyBorder="1" applyAlignment="1">
      <alignment horizontal="centerContinuous" vertical="center" shrinkToFit="1"/>
    </xf>
    <xf numFmtId="0" fontId="26" fillId="0" borderId="14" xfId="0" applyFont="1" applyFill="1" applyBorder="1" applyAlignment="1">
      <alignment vertical="center" shrinkToFit="1"/>
    </xf>
    <xf numFmtId="0" fontId="26" fillId="0" borderId="15" xfId="0" applyFont="1" applyFill="1" applyBorder="1" applyAlignment="1">
      <alignment horizontal="center" vertical="center" shrinkToFit="1"/>
    </xf>
    <xf numFmtId="0" fontId="26" fillId="0" borderId="14" xfId="0" applyFont="1" applyFill="1" applyBorder="1" applyAlignment="1">
      <alignment horizontal="center" vertical="center" shrinkToFit="1"/>
    </xf>
    <xf numFmtId="0" fontId="26" fillId="0" borderId="16" xfId="0" applyFont="1" applyFill="1" applyBorder="1" applyAlignment="1">
      <alignment vertical="center" shrinkToFit="1"/>
    </xf>
    <xf numFmtId="0" fontId="26" fillId="0" borderId="17" xfId="0" applyFont="1" applyFill="1" applyBorder="1" applyAlignment="1">
      <alignment horizontal="center" vertical="center" shrinkToFit="1"/>
    </xf>
    <xf numFmtId="0" fontId="26" fillId="0" borderId="18" xfId="0" applyFont="1" applyFill="1" applyBorder="1" applyAlignment="1">
      <alignment vertical="center" shrinkToFit="1"/>
    </xf>
    <xf numFmtId="0" fontId="26" fillId="0" borderId="16" xfId="0" applyFont="1" applyFill="1" applyBorder="1" applyAlignment="1">
      <alignment horizontal="center" vertical="center" shrinkToFit="1"/>
    </xf>
    <xf numFmtId="0" fontId="26" fillId="0" borderId="19" xfId="0" applyFont="1" applyFill="1" applyBorder="1" applyAlignment="1">
      <alignment vertical="center" shrinkToFit="1"/>
    </xf>
    <xf numFmtId="0" fontId="26" fillId="0" borderId="20" xfId="0" applyFont="1" applyFill="1" applyBorder="1" applyAlignment="1">
      <alignment vertical="center" shrinkToFit="1"/>
    </xf>
    <xf numFmtId="0" fontId="26" fillId="0" borderId="21" xfId="0" applyFont="1" applyFill="1" applyBorder="1" applyAlignment="1">
      <alignment horizontal="left" vertical="center" indent="1" shrinkToFit="1"/>
    </xf>
    <xf numFmtId="0" fontId="26" fillId="0" borderId="22" xfId="0" applyFont="1" applyFill="1" applyBorder="1" applyAlignment="1">
      <alignment horizontal="left" vertical="center" indent="1" shrinkToFit="1"/>
    </xf>
    <xf numFmtId="0" fontId="26" fillId="0" borderId="11" xfId="0" applyFont="1" applyFill="1" applyBorder="1" applyAlignment="1">
      <alignment horizontal="left" vertical="center" indent="1" shrinkToFit="1"/>
    </xf>
    <xf numFmtId="0" fontId="26" fillId="0" borderId="23" xfId="0" applyFont="1" applyFill="1" applyBorder="1" applyAlignment="1">
      <alignment vertical="center" shrinkToFit="1"/>
    </xf>
    <xf numFmtId="0" fontId="26" fillId="0" borderId="24" xfId="0" applyFont="1" applyFill="1" applyBorder="1" applyAlignment="1">
      <alignment horizontal="center" vertical="center" shrinkToFit="1"/>
    </xf>
    <xf numFmtId="0" fontId="25" fillId="0" borderId="0" xfId="0" applyFont="1" applyAlignment="1">
      <alignment horizontal="right" vertical="center"/>
    </xf>
    <xf numFmtId="49" fontId="25" fillId="0" borderId="7" xfId="11" applyNumberFormat="1" applyFont="1" applyBorder="1" applyAlignment="1">
      <alignment vertical="center"/>
    </xf>
    <xf numFmtId="0" fontId="26" fillId="0" borderId="0" xfId="0" applyFont="1" applyFill="1" applyAlignment="1">
      <alignment horizontal="center" vertical="center" shrinkToFit="1"/>
    </xf>
    <xf numFmtId="49" fontId="12" fillId="0" borderId="0" xfId="11" applyNumberFormat="1" applyFont="1" applyBorder="1" applyAlignment="1">
      <alignment horizontal="left" vertical="center" indent="1"/>
    </xf>
    <xf numFmtId="49" fontId="25" fillId="0" borderId="0" xfId="11" applyNumberFormat="1" applyFont="1" applyBorder="1" applyAlignment="1">
      <alignment horizontal="left" vertical="center" indent="1"/>
    </xf>
    <xf numFmtId="0" fontId="26" fillId="0" borderId="0" xfId="0" applyFont="1" applyFill="1" applyAlignment="1">
      <alignment horizontal="center" vertical="center" shrinkToFit="1"/>
    </xf>
    <xf numFmtId="0" fontId="26" fillId="0" borderId="0" xfId="0" applyFont="1" applyFill="1" applyAlignment="1">
      <alignment horizontal="right" vertical="center" shrinkToFit="1"/>
    </xf>
    <xf numFmtId="0" fontId="26" fillId="0" borderId="9" xfId="0" applyFont="1" applyFill="1" applyBorder="1" applyAlignment="1">
      <alignment horizontal="center" vertical="center" shrinkToFit="1"/>
    </xf>
    <xf numFmtId="0" fontId="26" fillId="0" borderId="12" xfId="0" applyFont="1" applyFill="1" applyBorder="1" applyAlignment="1">
      <alignment horizontal="center" vertical="center" shrinkToFit="1"/>
    </xf>
    <xf numFmtId="0" fontId="11" fillId="0" borderId="11" xfId="0" applyFont="1" applyFill="1" applyBorder="1" applyAlignment="1">
      <alignment vertical="center" shrinkToFit="1"/>
    </xf>
    <xf numFmtId="49" fontId="24" fillId="0" borderId="0" xfId="11" applyNumberFormat="1" applyFont="1" applyAlignment="1">
      <alignment horizontal="right" vertical="center"/>
    </xf>
    <xf numFmtId="0" fontId="21" fillId="0" borderId="4" xfId="0" applyFont="1" applyFill="1" applyBorder="1" applyAlignment="1">
      <alignment horizontal="left" vertical="center" indent="1" shrinkToFit="1"/>
    </xf>
    <xf numFmtId="0" fontId="26" fillId="0" borderId="0" xfId="0" applyFont="1" applyFill="1" applyAlignment="1">
      <alignment horizontal="center" vertical="center" shrinkToFit="1"/>
    </xf>
    <xf numFmtId="180" fontId="26" fillId="0" borderId="11" xfId="10" applyNumberFormat="1" applyFont="1" applyFill="1" applyBorder="1" applyAlignment="1">
      <alignment vertical="center" shrinkToFit="1"/>
    </xf>
    <xf numFmtId="180" fontId="26" fillId="0" borderId="12" xfId="10" applyNumberFormat="1" applyFont="1" applyFill="1" applyBorder="1" applyAlignment="1">
      <alignment vertical="center" shrinkToFit="1"/>
    </xf>
    <xf numFmtId="180" fontId="26" fillId="0" borderId="13" xfId="10" applyNumberFormat="1" applyFont="1" applyFill="1" applyBorder="1" applyAlignment="1">
      <alignment vertical="center" shrinkToFit="1"/>
    </xf>
    <xf numFmtId="180" fontId="26" fillId="0" borderId="4" xfId="10" applyNumberFormat="1" applyFont="1" applyFill="1" applyBorder="1" applyAlignment="1">
      <alignment vertical="center" shrinkToFit="1"/>
    </xf>
    <xf numFmtId="180" fontId="26" fillId="0" borderId="7" xfId="10" applyNumberFormat="1" applyFont="1" applyFill="1" applyBorder="1" applyAlignment="1">
      <alignment vertical="center" shrinkToFit="1"/>
    </xf>
    <xf numFmtId="180" fontId="26" fillId="0" borderId="25" xfId="10" applyNumberFormat="1" applyFont="1" applyFill="1" applyBorder="1" applyAlignment="1">
      <alignment vertical="center" shrinkToFit="1"/>
    </xf>
    <xf numFmtId="180" fontId="26" fillId="0" borderId="2" xfId="10" applyNumberFormat="1" applyFont="1" applyFill="1" applyBorder="1" applyAlignment="1">
      <alignment vertical="center" shrinkToFit="1"/>
    </xf>
    <xf numFmtId="0" fontId="26" fillId="0" borderId="26" xfId="0" applyFont="1" applyFill="1" applyBorder="1" applyAlignment="1">
      <alignment horizontal="left" vertical="center" shrinkToFit="1"/>
    </xf>
    <xf numFmtId="0" fontId="26" fillId="0" borderId="6" xfId="0" applyFont="1" applyFill="1" applyBorder="1" applyAlignment="1">
      <alignment horizontal="left" vertical="center" shrinkToFit="1"/>
    </xf>
    <xf numFmtId="180" fontId="26" fillId="0" borderId="11" xfId="0" applyNumberFormat="1" applyFont="1" applyFill="1" applyBorder="1" applyAlignment="1">
      <alignment vertical="center" shrinkToFit="1"/>
    </xf>
    <xf numFmtId="180" fontId="26" fillId="0" borderId="12" xfId="0" applyNumberFormat="1" applyFont="1" applyFill="1" applyBorder="1" applyAlignment="1">
      <alignment vertical="center" shrinkToFit="1"/>
    </xf>
    <xf numFmtId="180" fontId="26" fillId="0" borderId="11" xfId="0" applyNumberFormat="1" applyFont="1" applyFill="1" applyBorder="1" applyAlignment="1">
      <alignment horizontal="right" vertical="center" shrinkToFit="1"/>
    </xf>
    <xf numFmtId="180" fontId="26" fillId="0" borderId="13" xfId="0" applyNumberFormat="1" applyFont="1" applyFill="1" applyBorder="1" applyAlignment="1">
      <alignment vertical="center" shrinkToFit="1"/>
    </xf>
    <xf numFmtId="0" fontId="26" fillId="0" borderId="13" xfId="0" applyFont="1" applyFill="1" applyBorder="1" applyAlignment="1">
      <alignment vertical="center" shrinkToFit="1"/>
    </xf>
    <xf numFmtId="0" fontId="26" fillId="0" borderId="12" xfId="0" applyFont="1" applyFill="1" applyBorder="1" applyAlignment="1">
      <alignment horizontal="center" vertical="center" shrinkToFit="1"/>
    </xf>
    <xf numFmtId="0" fontId="26" fillId="0" borderId="0" xfId="0" applyFont="1" applyFill="1" applyBorder="1" applyAlignment="1">
      <alignment vertical="center" shrinkToFit="1"/>
    </xf>
    <xf numFmtId="180" fontId="26" fillId="0" borderId="25" xfId="0" applyNumberFormat="1" applyFont="1" applyFill="1" applyBorder="1" applyAlignment="1">
      <alignment vertical="center" shrinkToFit="1"/>
    </xf>
    <xf numFmtId="180" fontId="28" fillId="0" borderId="27" xfId="0" applyNumberFormat="1" applyFont="1" applyFill="1" applyBorder="1" applyAlignment="1">
      <alignment vertical="center"/>
    </xf>
    <xf numFmtId="180" fontId="28" fillId="0" borderId="28" xfId="0" applyNumberFormat="1" applyFont="1" applyFill="1" applyBorder="1" applyAlignment="1">
      <alignment vertical="center"/>
    </xf>
    <xf numFmtId="180" fontId="28" fillId="0" borderId="29" xfId="0" applyNumberFormat="1" applyFont="1" applyFill="1" applyBorder="1" applyAlignment="1">
      <alignment vertical="center"/>
    </xf>
    <xf numFmtId="180" fontId="28" fillId="0" borderId="30" xfId="0" applyNumberFormat="1" applyFont="1" applyFill="1" applyBorder="1" applyAlignment="1">
      <alignment vertical="center"/>
    </xf>
    <xf numFmtId="180" fontId="28" fillId="0" borderId="31" xfId="0" applyNumberFormat="1" applyFont="1" applyFill="1" applyBorder="1" applyAlignment="1">
      <alignment vertical="center"/>
    </xf>
    <xf numFmtId="180" fontId="28" fillId="0" borderId="32" xfId="0" applyNumberFormat="1" applyFont="1" applyFill="1" applyBorder="1" applyAlignment="1">
      <alignment vertical="center"/>
    </xf>
    <xf numFmtId="180" fontId="28" fillId="0" borderId="33" xfId="0" applyNumberFormat="1" applyFont="1" applyFill="1" applyBorder="1" applyAlignment="1">
      <alignment vertical="center"/>
    </xf>
    <xf numFmtId="180" fontId="28" fillId="0" borderId="34" xfId="0" applyNumberFormat="1" applyFont="1" applyFill="1" applyBorder="1" applyAlignment="1">
      <alignment vertical="center"/>
    </xf>
    <xf numFmtId="180" fontId="28" fillId="0" borderId="19" xfId="0" applyNumberFormat="1" applyFont="1" applyFill="1" applyBorder="1" applyAlignment="1">
      <alignment vertical="center"/>
    </xf>
    <xf numFmtId="180" fontId="28" fillId="0" borderId="21" xfId="0" applyNumberFormat="1" applyFont="1" applyFill="1" applyBorder="1" applyAlignment="1">
      <alignment vertical="center"/>
    </xf>
    <xf numFmtId="180" fontId="28" fillId="0" borderId="22" xfId="0" applyNumberFormat="1" applyFont="1" applyFill="1" applyBorder="1" applyAlignment="1">
      <alignment vertical="center"/>
    </xf>
    <xf numFmtId="180" fontId="28" fillId="0" borderId="24" xfId="0" applyNumberFormat="1" applyFont="1" applyFill="1" applyBorder="1" applyAlignment="1">
      <alignment vertical="center"/>
    </xf>
    <xf numFmtId="180" fontId="28" fillId="0" borderId="14" xfId="0" applyNumberFormat="1" applyFont="1" applyFill="1" applyBorder="1" applyAlignment="1">
      <alignment vertical="center"/>
    </xf>
    <xf numFmtId="180" fontId="28" fillId="0" borderId="35" xfId="0" applyNumberFormat="1" applyFont="1" applyFill="1" applyBorder="1" applyAlignment="1">
      <alignment vertical="center"/>
    </xf>
    <xf numFmtId="180" fontId="28" fillId="0" borderId="3" xfId="0" applyNumberFormat="1" applyFont="1" applyFill="1" applyBorder="1" applyAlignment="1">
      <alignment vertical="center"/>
    </xf>
    <xf numFmtId="180" fontId="28" fillId="0" borderId="36" xfId="0" applyNumberFormat="1" applyFont="1" applyFill="1" applyBorder="1" applyAlignment="1">
      <alignment vertical="center"/>
    </xf>
    <xf numFmtId="180" fontId="28" fillId="0" borderId="37" xfId="0" applyNumberFormat="1" applyFont="1" applyFill="1" applyBorder="1" applyAlignment="1">
      <alignment vertical="center"/>
    </xf>
    <xf numFmtId="180" fontId="28" fillId="0" borderId="38" xfId="0" applyNumberFormat="1" applyFont="1" applyFill="1" applyBorder="1" applyAlignment="1">
      <alignment vertical="center"/>
    </xf>
    <xf numFmtId="0" fontId="29" fillId="0" borderId="0" xfId="0" applyFont="1"/>
    <xf numFmtId="0" fontId="30" fillId="0" borderId="0" xfId="0" applyFont="1"/>
    <xf numFmtId="0" fontId="29" fillId="0" borderId="0" xfId="0" applyFont="1" applyAlignment="1">
      <alignment horizontal="center"/>
    </xf>
    <xf numFmtId="0" fontId="29" fillId="0" borderId="0" xfId="0" applyFont="1" applyAlignment="1">
      <alignment horizontal="left" indent="2"/>
    </xf>
    <xf numFmtId="0" fontId="29" fillId="0" borderId="0" xfId="0" applyFont="1" applyAlignment="1">
      <alignment horizontal="left"/>
    </xf>
    <xf numFmtId="0" fontId="29" fillId="0" borderId="0" xfId="0" applyFont="1" applyAlignment="1">
      <alignment horizontal="left" indent="3"/>
    </xf>
    <xf numFmtId="0" fontId="29" fillId="0" borderId="0" xfId="0" applyFont="1" applyAlignment="1">
      <alignment vertical="center"/>
    </xf>
    <xf numFmtId="0" fontId="31" fillId="0" borderId="0" xfId="0" applyFont="1" applyAlignment="1">
      <alignment horizontal="left"/>
    </xf>
    <xf numFmtId="0" fontId="32" fillId="0" borderId="0" xfId="0" applyFont="1" applyAlignment="1">
      <alignment horizontal="left"/>
    </xf>
    <xf numFmtId="0" fontId="29" fillId="0" borderId="0" xfId="0" applyFont="1" applyAlignment="1">
      <alignment horizontal="right"/>
    </xf>
    <xf numFmtId="183" fontId="24" fillId="0" borderId="13" xfId="10" applyNumberFormat="1" applyFont="1" applyBorder="1" applyAlignment="1">
      <alignment horizontal="right" vertical="center"/>
    </xf>
    <xf numFmtId="183" fontId="24" fillId="0" borderId="11" xfId="10" applyNumberFormat="1" applyFont="1" applyBorder="1" applyAlignment="1">
      <alignment horizontal="right" vertical="center"/>
    </xf>
    <xf numFmtId="183" fontId="24" fillId="0" borderId="25" xfId="10" applyNumberFormat="1" applyFont="1" applyBorder="1" applyAlignment="1">
      <alignment horizontal="right" vertical="center"/>
    </xf>
    <xf numFmtId="183" fontId="24" fillId="0" borderId="12" xfId="10" applyNumberFormat="1" applyFont="1" applyBorder="1" applyAlignment="1">
      <alignment horizontal="right" vertical="center"/>
    </xf>
    <xf numFmtId="49" fontId="24" fillId="0" borderId="7" xfId="11" applyNumberFormat="1" applyFont="1" applyBorder="1" applyAlignment="1">
      <alignment horizontal="left" vertical="center"/>
    </xf>
    <xf numFmtId="49" fontId="24" fillId="0" borderId="0" xfId="11" applyNumberFormat="1" applyFont="1" applyBorder="1" applyAlignment="1">
      <alignment horizontal="left" vertical="top" indent="4"/>
    </xf>
    <xf numFmtId="49" fontId="24" fillId="0" borderId="0" xfId="11" applyNumberFormat="1" applyFont="1" applyBorder="1" applyAlignment="1">
      <alignment vertical="top" wrapText="1"/>
    </xf>
    <xf numFmtId="49" fontId="12" fillId="0" borderId="0" xfId="11" applyNumberFormat="1" applyFont="1" applyBorder="1" applyAlignment="1">
      <alignment horizontal="left" vertical="center" indent="3"/>
    </xf>
    <xf numFmtId="183" fontId="24" fillId="0" borderId="11" xfId="10" applyNumberFormat="1" applyFont="1" applyBorder="1" applyAlignment="1">
      <alignment horizontal="right" vertical="top"/>
    </xf>
    <xf numFmtId="180" fontId="33" fillId="0" borderId="11" xfId="0" applyNumberFormat="1" applyFont="1" applyFill="1" applyBorder="1" applyAlignment="1">
      <alignment vertical="center" shrinkToFit="1"/>
    </xf>
    <xf numFmtId="180" fontId="33" fillId="0" borderId="25" xfId="0" applyNumberFormat="1" applyFont="1" applyFill="1" applyBorder="1" applyAlignment="1">
      <alignment vertical="center" shrinkToFit="1"/>
    </xf>
    <xf numFmtId="180" fontId="33" fillId="0" borderId="12" xfId="0" applyNumberFormat="1" applyFont="1" applyFill="1" applyBorder="1" applyAlignment="1">
      <alignment vertical="center" shrinkToFit="1"/>
    </xf>
    <xf numFmtId="180" fontId="33" fillId="0" borderId="39" xfId="0" applyNumberFormat="1" applyFont="1" applyFill="1" applyBorder="1" applyAlignment="1">
      <alignment vertical="center" shrinkToFit="1"/>
    </xf>
    <xf numFmtId="180" fontId="33" fillId="0" borderId="13" xfId="0" applyNumberFormat="1" applyFont="1" applyFill="1" applyBorder="1" applyAlignment="1">
      <alignment vertical="center" shrinkToFit="1"/>
    </xf>
    <xf numFmtId="180" fontId="33" fillId="0" borderId="2" xfId="0" applyNumberFormat="1" applyFont="1" applyFill="1" applyBorder="1" applyAlignment="1">
      <alignment vertical="center" shrinkToFit="1"/>
    </xf>
    <xf numFmtId="0" fontId="26" fillId="0" borderId="12" xfId="0" applyFont="1" applyFill="1" applyBorder="1" applyAlignment="1">
      <alignment horizontal="center" vertical="center" shrinkToFit="1"/>
    </xf>
    <xf numFmtId="180" fontId="33" fillId="0" borderId="11" xfId="0" applyNumberFormat="1" applyFont="1" applyFill="1" applyBorder="1" applyAlignment="1">
      <alignment horizontal="right" vertical="center" shrinkToFit="1"/>
    </xf>
    <xf numFmtId="0" fontId="26" fillId="0" borderId="4" xfId="0" applyFont="1" applyFill="1" applyBorder="1" applyAlignment="1">
      <alignment horizontal="left" vertical="center" shrinkToFit="1"/>
    </xf>
    <xf numFmtId="0" fontId="26" fillId="0" borderId="7" xfId="0" applyFont="1" applyFill="1" applyBorder="1" applyAlignment="1">
      <alignment horizontal="left" vertical="center" shrinkToFit="1"/>
    </xf>
    <xf numFmtId="58" fontId="0" fillId="0" borderId="0" xfId="0" applyNumberFormat="1"/>
    <xf numFmtId="0" fontId="0" fillId="0" borderId="12" xfId="0" applyBorder="1" applyAlignment="1">
      <alignment horizontal="center"/>
    </xf>
    <xf numFmtId="0" fontId="22" fillId="0" borderId="0" xfId="0" applyFont="1"/>
    <xf numFmtId="0" fontId="0" fillId="0" borderId="0" xfId="0" applyAlignment="1"/>
    <xf numFmtId="0" fontId="0" fillId="0" borderId="40" xfId="0" applyBorder="1" applyAlignment="1">
      <alignment horizontal="center"/>
    </xf>
    <xf numFmtId="0" fontId="0" fillId="0" borderId="40" xfId="0" applyBorder="1"/>
    <xf numFmtId="0" fontId="0" fillId="0" borderId="20" xfId="0" applyBorder="1" applyAlignment="1">
      <alignment horizontal="center"/>
    </xf>
    <xf numFmtId="0" fontId="0" fillId="0" borderId="20" xfId="0" applyBorder="1"/>
    <xf numFmtId="0" fontId="0" fillId="0" borderId="41" xfId="0" applyBorder="1" applyAlignment="1">
      <alignment horizontal="center"/>
    </xf>
    <xf numFmtId="0" fontId="0" fillId="0" borderId="41" xfId="0" applyBorder="1"/>
    <xf numFmtId="180" fontId="0" fillId="0" borderId="40" xfId="0" applyNumberFormat="1" applyBorder="1"/>
    <xf numFmtId="180" fontId="0" fillId="0" borderId="20" xfId="0" applyNumberFormat="1" applyBorder="1"/>
    <xf numFmtId="180" fontId="0" fillId="0" borderId="41" xfId="0" applyNumberFormat="1" applyBorder="1"/>
    <xf numFmtId="0" fontId="0" fillId="0" borderId="20" xfId="0" applyBorder="1" applyAlignment="1">
      <alignment wrapText="1"/>
    </xf>
    <xf numFmtId="0" fontId="26" fillId="0" borderId="0" xfId="0" applyFont="1" applyFill="1" applyAlignment="1">
      <alignment horizontal="center" vertical="center" shrinkToFit="1"/>
    </xf>
    <xf numFmtId="49" fontId="34" fillId="0" borderId="0" xfId="0" applyNumberFormat="1" applyFont="1" applyFill="1" applyBorder="1" applyAlignment="1">
      <alignment horizontal="center" vertical="center" shrinkToFit="1"/>
    </xf>
    <xf numFmtId="0" fontId="26" fillId="0" borderId="0" xfId="0" applyFont="1" applyFill="1" applyAlignment="1">
      <alignment horizontal="right" vertical="center" shrinkToFit="1"/>
    </xf>
    <xf numFmtId="0" fontId="26" fillId="0" borderId="3"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9" xfId="0" applyFont="1" applyFill="1" applyBorder="1" applyAlignment="1">
      <alignment horizontal="center" vertical="center" shrinkToFit="1"/>
    </xf>
    <xf numFmtId="0" fontId="26" fillId="0" borderId="9" xfId="0" applyFont="1" applyFill="1" applyBorder="1" applyAlignment="1">
      <alignment vertical="center" shrinkToFit="1"/>
    </xf>
    <xf numFmtId="180" fontId="26" fillId="0" borderId="13" xfId="10" applyNumberFormat="1" applyFont="1" applyFill="1" applyBorder="1" applyAlignment="1">
      <alignment horizontal="center" vertical="center" shrinkToFit="1"/>
    </xf>
    <xf numFmtId="180" fontId="26" fillId="0" borderId="25" xfId="10" applyNumberFormat="1" applyFont="1" applyFill="1" applyBorder="1" applyAlignment="1">
      <alignment horizontal="center" vertical="center" shrinkToFit="1"/>
    </xf>
    <xf numFmtId="0" fontId="26" fillId="0" borderId="11" xfId="0" applyFont="1" applyFill="1" applyBorder="1" applyAlignment="1">
      <alignment horizontal="center" vertical="center" textRotation="255" shrinkToFit="1"/>
    </xf>
    <xf numFmtId="0" fontId="26" fillId="0" borderId="25" xfId="0" applyFont="1" applyFill="1" applyBorder="1" applyAlignment="1">
      <alignment horizontal="center" vertical="center" textRotation="255" shrinkToFit="1"/>
    </xf>
    <xf numFmtId="0" fontId="26" fillId="0" borderId="13" xfId="0" applyFont="1" applyFill="1" applyBorder="1" applyAlignment="1">
      <alignment horizontal="center" vertical="center" textRotation="255" shrinkToFit="1"/>
    </xf>
    <xf numFmtId="0" fontId="26" fillId="0" borderId="3" xfId="0" applyFont="1" applyFill="1" applyBorder="1" applyAlignment="1">
      <alignment horizontal="left" vertical="center" shrinkToFit="1"/>
    </xf>
    <xf numFmtId="0" fontId="26" fillId="0" borderId="39" xfId="0" applyFont="1" applyFill="1" applyBorder="1" applyAlignment="1">
      <alignment horizontal="left" vertical="center" shrinkToFit="1"/>
    </xf>
    <xf numFmtId="0" fontId="26" fillId="0" borderId="12" xfId="0" applyFont="1" applyFill="1" applyBorder="1" applyAlignment="1">
      <alignment horizontal="center" vertical="center" textRotation="255" shrinkToFit="1"/>
    </xf>
    <xf numFmtId="0" fontId="25" fillId="0" borderId="11" xfId="0" applyFont="1" applyFill="1" applyBorder="1" applyAlignment="1">
      <alignment horizontal="center" vertical="center" textRotation="255" shrinkToFit="1"/>
    </xf>
    <xf numFmtId="0" fontId="25" fillId="0" borderId="25" xfId="0" applyFont="1" applyFill="1" applyBorder="1" applyAlignment="1">
      <alignment horizontal="center" vertical="center" textRotation="255" shrinkToFit="1"/>
    </xf>
    <xf numFmtId="0" fontId="26" fillId="0" borderId="12" xfId="0" applyFont="1" applyFill="1" applyBorder="1" applyAlignment="1">
      <alignment horizontal="left" vertical="center" shrinkToFit="1"/>
    </xf>
    <xf numFmtId="0" fontId="25" fillId="0" borderId="11" xfId="0" applyFont="1" applyFill="1" applyBorder="1" applyAlignment="1">
      <alignment vertical="center" shrinkToFit="1"/>
    </xf>
    <xf numFmtId="0" fontId="25" fillId="0" borderId="25" xfId="0" applyFont="1" applyFill="1" applyBorder="1" applyAlignment="1">
      <alignment vertical="center" shrinkToFit="1"/>
    </xf>
    <xf numFmtId="0" fontId="26" fillId="0" borderId="13" xfId="0" applyFont="1" applyFill="1" applyBorder="1" applyAlignment="1">
      <alignment horizontal="left" vertical="center" shrinkToFit="1"/>
    </xf>
    <xf numFmtId="0" fontId="26" fillId="0" borderId="26" xfId="0" applyFont="1" applyFill="1" applyBorder="1" applyAlignment="1">
      <alignment horizontal="center" vertical="center" textRotation="255" shrinkToFit="1"/>
    </xf>
    <xf numFmtId="0" fontId="26" fillId="0" borderId="4" xfId="0" applyFont="1" applyFill="1" applyBorder="1" applyAlignment="1">
      <alignment horizontal="center" vertical="center" textRotation="255" shrinkToFit="1"/>
    </xf>
    <xf numFmtId="0" fontId="26" fillId="0" borderId="8" xfId="0" applyFont="1" applyFill="1" applyBorder="1" applyAlignment="1">
      <alignment horizontal="center" vertical="center" textRotation="255" shrinkToFit="1"/>
    </xf>
    <xf numFmtId="0" fontId="26" fillId="0" borderId="2" xfId="0" applyFont="1" applyFill="1" applyBorder="1" applyAlignment="1">
      <alignment horizontal="left" vertical="center" shrinkToFit="1"/>
    </xf>
    <xf numFmtId="0" fontId="26" fillId="0" borderId="3" xfId="0" applyFont="1" applyFill="1" applyBorder="1" applyAlignment="1">
      <alignment vertical="center" shrinkToFit="1"/>
    </xf>
    <xf numFmtId="0" fontId="26" fillId="0" borderId="39" xfId="0" applyFont="1" applyFill="1" applyBorder="1" applyAlignment="1">
      <alignment vertical="center" shrinkToFit="1"/>
    </xf>
    <xf numFmtId="0" fontId="26" fillId="0" borderId="35" xfId="0" applyFont="1" applyFill="1" applyBorder="1" applyAlignment="1">
      <alignment horizontal="center" vertical="center" shrinkToFit="1"/>
    </xf>
    <xf numFmtId="0" fontId="26" fillId="0" borderId="36" xfId="0" applyFont="1" applyFill="1" applyBorder="1" applyAlignment="1">
      <alignment horizontal="center" vertical="center" shrinkToFit="1"/>
    </xf>
    <xf numFmtId="0" fontId="26" fillId="0" borderId="0" xfId="0" applyFont="1" applyFill="1" applyAlignment="1">
      <alignment horizontal="center" vertical="center"/>
    </xf>
    <xf numFmtId="0" fontId="29" fillId="0" borderId="0" xfId="0" applyFont="1" applyAlignment="1">
      <alignment horizontal="left"/>
    </xf>
    <xf numFmtId="38" fontId="29" fillId="0" borderId="12" xfId="10" applyFont="1" applyBorder="1" applyAlignment="1">
      <alignment vertical="center"/>
    </xf>
    <xf numFmtId="0" fontId="29" fillId="0" borderId="12" xfId="0" applyFont="1" applyBorder="1" applyAlignment="1">
      <alignment horizontal="left" vertical="center"/>
    </xf>
    <xf numFmtId="0" fontId="29" fillId="0" borderId="12" xfId="0" applyFont="1" applyBorder="1" applyAlignment="1">
      <alignment horizontal="center" vertical="center"/>
    </xf>
    <xf numFmtId="0" fontId="29" fillId="0" borderId="0" xfId="0" applyFont="1" applyAlignment="1">
      <alignment horizontal="left" vertical="top" wrapText="1"/>
    </xf>
    <xf numFmtId="0" fontId="29" fillId="0" borderId="0" xfId="0" applyFont="1" applyAlignment="1">
      <alignment horizontal="left" vertical="center" wrapText="1"/>
    </xf>
    <xf numFmtId="0" fontId="29" fillId="0" borderId="0" xfId="0" applyFont="1" applyAlignment="1">
      <alignment horizontal="left" wrapText="1"/>
    </xf>
    <xf numFmtId="0" fontId="35" fillId="0" borderId="0" xfId="0" applyFont="1" applyAlignment="1">
      <alignment horizontal="center"/>
    </xf>
    <xf numFmtId="0" fontId="29" fillId="0" borderId="0" xfId="0" applyFont="1" applyAlignment="1">
      <alignment horizontal="left" wrapText="1" indent="2"/>
    </xf>
    <xf numFmtId="0" fontId="0" fillId="0" borderId="11" xfId="0" applyBorder="1"/>
    <xf numFmtId="0" fontId="0" fillId="0" borderId="25" xfId="0" applyBorder="1"/>
    <xf numFmtId="0" fontId="26" fillId="0" borderId="3" xfId="0" applyFont="1" applyFill="1" applyBorder="1" applyAlignment="1">
      <alignment vertical="center" wrapText="1" shrinkToFit="1"/>
    </xf>
    <xf numFmtId="0" fontId="26" fillId="0" borderId="39" xfId="0" applyFont="1" applyFill="1" applyBorder="1" applyAlignment="1">
      <alignment vertical="center" wrapText="1" shrinkToFit="1"/>
    </xf>
    <xf numFmtId="0" fontId="26" fillId="0" borderId="0" xfId="0" applyFont="1" applyFill="1" applyAlignment="1">
      <alignment horizontal="right" vertical="center"/>
    </xf>
    <xf numFmtId="49" fontId="36" fillId="0" borderId="0" xfId="11" applyNumberFormat="1" applyFont="1" applyAlignment="1">
      <alignment horizontal="center" vertical="center"/>
    </xf>
    <xf numFmtId="49" fontId="24" fillId="0" borderId="2" xfId="11" applyNumberFormat="1" applyFont="1" applyBorder="1" applyAlignment="1">
      <alignment horizontal="center" vertical="center"/>
    </xf>
    <xf numFmtId="49" fontId="24" fillId="0" borderId="39" xfId="11" applyNumberFormat="1" applyFont="1" applyBorder="1" applyAlignment="1">
      <alignment horizontal="center" vertical="center"/>
    </xf>
    <xf numFmtId="49" fontId="24" fillId="0" borderId="12" xfId="11" applyNumberFormat="1" applyFont="1" applyBorder="1" applyAlignment="1">
      <alignment horizontal="center" vertical="center"/>
    </xf>
    <xf numFmtId="0" fontId="26" fillId="0" borderId="0" xfId="0" applyFont="1" applyFill="1" applyBorder="1" applyAlignment="1">
      <alignment vertical="center" shrinkToFit="1"/>
    </xf>
    <xf numFmtId="49" fontId="24" fillId="0" borderId="9" xfId="11" applyNumberFormat="1" applyFont="1" applyBorder="1" applyAlignment="1">
      <alignment vertical="center"/>
    </xf>
    <xf numFmtId="0" fontId="23" fillId="0" borderId="0" xfId="0" applyFont="1" applyAlignment="1">
      <alignment horizontal="center"/>
    </xf>
    <xf numFmtId="0" fontId="0" fillId="0" borderId="0" xfId="0" applyAlignment="1">
      <alignment horizontal="center"/>
    </xf>
  </cellXfs>
  <cellStyles count="13">
    <cellStyle name="Calc Currency (0)" xfId="1"/>
    <cellStyle name="entry" xfId="2"/>
    <cellStyle name="Header1" xfId="3"/>
    <cellStyle name="Header2" xfId="4"/>
    <cellStyle name="Normal_#18-Internet" xfId="5"/>
    <cellStyle name="price" xfId="6"/>
    <cellStyle name="revised" xfId="7"/>
    <cellStyle name="section" xfId="8"/>
    <cellStyle name="title" xfId="9"/>
    <cellStyle name="桁区切り" xfId="10" builtinId="6"/>
    <cellStyle name="標準" xfId="0" builtinId="0"/>
    <cellStyle name="標準 2" xfId="11"/>
    <cellStyle name="標準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l">
          <a:defRPr kumimoji="1" sz="1000" baseline="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1"/>
  <sheetViews>
    <sheetView tabSelected="1" view="pageBreakPreview" zoomScaleNormal="100" zoomScaleSheetLayoutView="100" workbookViewId="0">
      <selection activeCell="A6" sqref="A6:C6"/>
    </sheetView>
  </sheetViews>
  <sheetFormatPr defaultRowHeight="13.5"/>
  <cols>
    <col min="1" max="1" width="5.375" style="23" customWidth="1"/>
    <col min="2" max="2" width="3.375" style="23" customWidth="1"/>
    <col min="3" max="3" width="42.25" style="23" customWidth="1"/>
    <col min="4" max="7" width="12.625" style="23" customWidth="1"/>
    <col min="8" max="8" width="21.625" style="23" customWidth="1"/>
    <col min="9" max="16384" width="9" style="23"/>
  </cols>
  <sheetData>
    <row r="1" spans="1:7" ht="18.75" customHeight="1">
      <c r="A1" s="143"/>
      <c r="B1" s="143"/>
      <c r="F1" s="144"/>
      <c r="G1" s="144"/>
    </row>
    <row r="2" spans="1:7" ht="15" customHeight="1">
      <c r="A2" s="54"/>
      <c r="B2" s="24"/>
      <c r="C2" s="24"/>
      <c r="D2" s="24"/>
      <c r="E2" s="145" t="s">
        <v>27</v>
      </c>
      <c r="F2" s="145"/>
      <c r="G2" s="145"/>
    </row>
    <row r="3" spans="1:7">
      <c r="A3" s="143" t="s">
        <v>106</v>
      </c>
      <c r="B3" s="143"/>
      <c r="C3" s="143"/>
      <c r="D3" s="143"/>
      <c r="E3" s="143"/>
      <c r="F3" s="143"/>
      <c r="G3" s="143"/>
    </row>
    <row r="4" spans="1:7">
      <c r="A4" s="24"/>
      <c r="B4" s="24"/>
      <c r="C4" s="24"/>
      <c r="D4" s="24"/>
      <c r="E4" s="24"/>
      <c r="F4" s="24"/>
      <c r="G4" s="24"/>
    </row>
    <row r="5" spans="1:7">
      <c r="A5" s="143" t="s">
        <v>248</v>
      </c>
      <c r="B5" s="143"/>
      <c r="C5" s="143"/>
      <c r="D5" s="143"/>
      <c r="E5" s="143"/>
      <c r="F5" s="143"/>
      <c r="G5" s="143"/>
    </row>
    <row r="6" spans="1:7" ht="13.5" customHeight="1">
      <c r="A6" s="149" t="s">
        <v>251</v>
      </c>
      <c r="B6" s="149"/>
      <c r="C6" s="149"/>
      <c r="D6" s="24"/>
      <c r="E6" s="24"/>
      <c r="F6" s="24"/>
      <c r="G6" s="57" t="s">
        <v>227</v>
      </c>
    </row>
    <row r="7" spans="1:7" ht="14.25" customHeight="1">
      <c r="A7" s="146" t="s">
        <v>74</v>
      </c>
      <c r="B7" s="147"/>
      <c r="C7" s="148"/>
      <c r="D7" s="60" t="s">
        <v>228</v>
      </c>
      <c r="E7" s="60" t="s">
        <v>229</v>
      </c>
      <c r="F7" s="60" t="s">
        <v>230</v>
      </c>
      <c r="G7" s="25" t="s">
        <v>12</v>
      </c>
    </row>
    <row r="8" spans="1:7" ht="14.25" customHeight="1">
      <c r="A8" s="152" t="s">
        <v>128</v>
      </c>
      <c r="B8" s="152" t="s">
        <v>13</v>
      </c>
      <c r="C8" s="21" t="s">
        <v>113</v>
      </c>
      <c r="D8" s="65">
        <v>129880000</v>
      </c>
      <c r="E8" s="65">
        <v>130969186</v>
      </c>
      <c r="F8" s="65">
        <f>D8-E8</f>
        <v>-1089186</v>
      </c>
      <c r="G8" s="65"/>
    </row>
    <row r="9" spans="1:7" ht="14.25" customHeight="1">
      <c r="A9" s="152"/>
      <c r="B9" s="152"/>
      <c r="C9" s="21" t="s">
        <v>37</v>
      </c>
      <c r="D9" s="65">
        <v>200000</v>
      </c>
      <c r="E9" s="65">
        <v>318610</v>
      </c>
      <c r="F9" s="65">
        <f t="shared" ref="F9:F44" si="0">D9-E9</f>
        <v>-118610</v>
      </c>
      <c r="G9" s="65"/>
    </row>
    <row r="10" spans="1:7" ht="14.25" customHeight="1">
      <c r="A10" s="152"/>
      <c r="B10" s="152"/>
      <c r="C10" s="21" t="s">
        <v>119</v>
      </c>
      <c r="D10" s="65">
        <v>60000</v>
      </c>
      <c r="E10" s="65">
        <v>7074</v>
      </c>
      <c r="F10" s="65">
        <f t="shared" si="0"/>
        <v>52926</v>
      </c>
      <c r="G10" s="65"/>
    </row>
    <row r="11" spans="1:7" ht="14.25" customHeight="1">
      <c r="A11" s="152"/>
      <c r="B11" s="152"/>
      <c r="C11" s="21" t="s">
        <v>129</v>
      </c>
      <c r="D11" s="65">
        <v>0</v>
      </c>
      <c r="E11" s="65">
        <v>32400</v>
      </c>
      <c r="F11" s="70">
        <f t="shared" si="0"/>
        <v>-32400</v>
      </c>
      <c r="G11" s="65"/>
    </row>
    <row r="12" spans="1:7" ht="14.25" customHeight="1">
      <c r="A12" s="152"/>
      <c r="B12" s="153"/>
      <c r="C12" s="25" t="s">
        <v>130</v>
      </c>
      <c r="D12" s="66">
        <f>SUM(D8:D11)</f>
        <v>130140000</v>
      </c>
      <c r="E12" s="66">
        <f>SUM(E8:E11)</f>
        <v>131327270</v>
      </c>
      <c r="F12" s="66">
        <f t="shared" si="0"/>
        <v>-1187270</v>
      </c>
      <c r="G12" s="66"/>
    </row>
    <row r="13" spans="1:7" ht="14.25" customHeight="1">
      <c r="A13" s="152"/>
      <c r="B13" s="154" t="s">
        <v>14</v>
      </c>
      <c r="C13" s="21" t="s">
        <v>120</v>
      </c>
      <c r="D13" s="65">
        <v>103460000</v>
      </c>
      <c r="E13" s="65">
        <v>104772663</v>
      </c>
      <c r="F13" s="65">
        <f t="shared" si="0"/>
        <v>-1312663</v>
      </c>
      <c r="G13" s="65"/>
    </row>
    <row r="14" spans="1:7" ht="14.25" customHeight="1">
      <c r="A14" s="152"/>
      <c r="B14" s="152"/>
      <c r="C14" s="21" t="s">
        <v>121</v>
      </c>
      <c r="D14" s="65">
        <v>14640000</v>
      </c>
      <c r="E14" s="65">
        <v>14527794</v>
      </c>
      <c r="F14" s="65">
        <f t="shared" si="0"/>
        <v>112206</v>
      </c>
      <c r="G14" s="65"/>
    </row>
    <row r="15" spans="1:7" ht="14.25" customHeight="1">
      <c r="A15" s="152"/>
      <c r="B15" s="152"/>
      <c r="C15" s="21" t="s">
        <v>122</v>
      </c>
      <c r="D15" s="65">
        <v>8080000</v>
      </c>
      <c r="E15" s="65">
        <v>7528524</v>
      </c>
      <c r="F15" s="70">
        <f t="shared" si="0"/>
        <v>551476</v>
      </c>
      <c r="G15" s="65"/>
    </row>
    <row r="16" spans="1:7" ht="14.25" customHeight="1">
      <c r="A16" s="152"/>
      <c r="B16" s="153"/>
      <c r="C16" s="25" t="s">
        <v>131</v>
      </c>
      <c r="D16" s="66">
        <f>SUM(D13:D15)</f>
        <v>126180000</v>
      </c>
      <c r="E16" s="66">
        <f>SUM(E13:E15)</f>
        <v>126828981</v>
      </c>
      <c r="F16" s="66">
        <f t="shared" si="0"/>
        <v>-648981</v>
      </c>
      <c r="G16" s="66"/>
    </row>
    <row r="17" spans="1:7" ht="14.25" customHeight="1">
      <c r="A17" s="153"/>
      <c r="B17" s="155" t="s">
        <v>132</v>
      </c>
      <c r="C17" s="156"/>
      <c r="D17" s="66">
        <f>D12-D16</f>
        <v>3960000</v>
      </c>
      <c r="E17" s="66">
        <f>E12-E16</f>
        <v>4498289</v>
      </c>
      <c r="F17" s="66">
        <f t="shared" si="0"/>
        <v>-538289</v>
      </c>
      <c r="G17" s="66"/>
    </row>
    <row r="18" spans="1:7" ht="14.25" customHeight="1">
      <c r="A18" s="157" t="s">
        <v>105</v>
      </c>
      <c r="B18" s="157" t="s">
        <v>13</v>
      </c>
      <c r="C18" s="26"/>
      <c r="D18" s="67"/>
      <c r="E18" s="67"/>
      <c r="F18" s="65"/>
      <c r="G18" s="67"/>
    </row>
    <row r="19" spans="1:7" ht="14.25" customHeight="1">
      <c r="A19" s="157"/>
      <c r="B19" s="157"/>
      <c r="C19" s="21"/>
      <c r="D19" s="65"/>
      <c r="E19" s="65"/>
      <c r="F19" s="65"/>
      <c r="G19" s="65"/>
    </row>
    <row r="20" spans="1:7" ht="14.25" customHeight="1">
      <c r="A20" s="157"/>
      <c r="B20" s="157"/>
      <c r="C20" s="21"/>
      <c r="D20" s="65"/>
      <c r="E20" s="65"/>
      <c r="F20" s="70"/>
      <c r="G20" s="65"/>
    </row>
    <row r="21" spans="1:7" ht="14.25" customHeight="1">
      <c r="A21" s="157"/>
      <c r="B21" s="157"/>
      <c r="C21" s="25" t="s">
        <v>104</v>
      </c>
      <c r="D21" s="66">
        <f>SUM(D18:D20)</f>
        <v>0</v>
      </c>
      <c r="E21" s="66">
        <f>SUM(E18:E20)</f>
        <v>0</v>
      </c>
      <c r="F21" s="66">
        <f t="shared" si="0"/>
        <v>0</v>
      </c>
      <c r="G21" s="66"/>
    </row>
    <row r="22" spans="1:7" ht="14.25" customHeight="1">
      <c r="A22" s="157"/>
      <c r="B22" s="158" t="s">
        <v>14</v>
      </c>
      <c r="C22" s="21" t="s">
        <v>123</v>
      </c>
      <c r="D22" s="65">
        <v>0</v>
      </c>
      <c r="E22" s="65">
        <v>966600</v>
      </c>
      <c r="F22" s="65">
        <f t="shared" si="0"/>
        <v>-966600</v>
      </c>
      <c r="G22" s="65"/>
    </row>
    <row r="23" spans="1:7" ht="14.25" customHeight="1">
      <c r="A23" s="157"/>
      <c r="B23" s="158"/>
      <c r="C23" s="21"/>
      <c r="D23" s="65"/>
      <c r="E23" s="65"/>
      <c r="F23" s="65"/>
      <c r="G23" s="65"/>
    </row>
    <row r="24" spans="1:7" ht="14.25" customHeight="1">
      <c r="A24" s="157"/>
      <c r="B24" s="158"/>
      <c r="C24" s="21"/>
      <c r="D24" s="65"/>
      <c r="E24" s="65"/>
      <c r="F24" s="65"/>
      <c r="G24" s="65"/>
    </row>
    <row r="25" spans="1:7" ht="14.25" customHeight="1">
      <c r="A25" s="157"/>
      <c r="B25" s="158"/>
      <c r="C25" s="21"/>
      <c r="D25" s="65"/>
      <c r="E25" s="65"/>
      <c r="F25" s="65"/>
      <c r="G25" s="65"/>
    </row>
    <row r="26" spans="1:7" ht="14.25" customHeight="1">
      <c r="A26" s="157"/>
      <c r="B26" s="159"/>
      <c r="C26" s="25" t="s">
        <v>103</v>
      </c>
      <c r="D26" s="66">
        <f>SUM(D22:D25)</f>
        <v>0</v>
      </c>
      <c r="E26" s="66">
        <f>SUM(E22:E25)</f>
        <v>966600</v>
      </c>
      <c r="F26" s="66">
        <f t="shared" si="0"/>
        <v>-966600</v>
      </c>
      <c r="G26" s="66"/>
    </row>
    <row r="27" spans="1:7" ht="14.25" customHeight="1">
      <c r="A27" s="157"/>
      <c r="B27" s="160" t="s">
        <v>102</v>
      </c>
      <c r="C27" s="160"/>
      <c r="D27" s="66">
        <f>D21-D26</f>
        <v>0</v>
      </c>
      <c r="E27" s="66">
        <f>E21-E26</f>
        <v>-966600</v>
      </c>
      <c r="F27" s="66">
        <f t="shared" si="0"/>
        <v>966600</v>
      </c>
      <c r="G27" s="66"/>
    </row>
    <row r="28" spans="1:7" ht="14.25" customHeight="1">
      <c r="A28" s="154" t="s">
        <v>134</v>
      </c>
      <c r="B28" s="154" t="s">
        <v>15</v>
      </c>
      <c r="C28" s="21" t="s">
        <v>124</v>
      </c>
      <c r="D28" s="68">
        <v>0</v>
      </c>
      <c r="E28" s="68">
        <v>990000</v>
      </c>
      <c r="F28" s="65">
        <f t="shared" si="0"/>
        <v>-990000</v>
      </c>
      <c r="G28" s="69"/>
    </row>
    <row r="29" spans="1:7" ht="14.25" customHeight="1">
      <c r="A29" s="152"/>
      <c r="B29" s="161"/>
      <c r="C29" s="20"/>
      <c r="D29" s="68"/>
      <c r="E29" s="68"/>
      <c r="F29" s="65"/>
      <c r="G29" s="69"/>
    </row>
    <row r="30" spans="1:7" ht="14.25" customHeight="1">
      <c r="A30" s="152"/>
      <c r="B30" s="161"/>
      <c r="C30" s="20"/>
      <c r="D30" s="68"/>
      <c r="E30" s="68"/>
      <c r="F30" s="65"/>
      <c r="G30" s="69"/>
    </row>
    <row r="31" spans="1:7" ht="14.25" customHeight="1">
      <c r="A31" s="152"/>
      <c r="B31" s="161"/>
      <c r="C31" s="21"/>
      <c r="D31" s="65"/>
      <c r="E31" s="65"/>
      <c r="F31" s="65"/>
      <c r="G31" s="65"/>
    </row>
    <row r="32" spans="1:7" ht="14.25" customHeight="1">
      <c r="A32" s="152"/>
      <c r="B32" s="162"/>
      <c r="C32" s="60" t="s">
        <v>231</v>
      </c>
      <c r="D32" s="66">
        <f>SUM(D28:D31)</f>
        <v>0</v>
      </c>
      <c r="E32" s="66">
        <f>SUM(E28:E31)</f>
        <v>990000</v>
      </c>
      <c r="F32" s="66">
        <f t="shared" si="0"/>
        <v>-990000</v>
      </c>
      <c r="G32" s="66"/>
    </row>
    <row r="33" spans="1:7" ht="14.25" customHeight="1">
      <c r="A33" s="152"/>
      <c r="B33" s="161"/>
      <c r="C33" s="21" t="s">
        <v>101</v>
      </c>
      <c r="D33" s="65">
        <v>4000000</v>
      </c>
      <c r="E33" s="65">
        <v>4000000</v>
      </c>
      <c r="F33" s="65">
        <f t="shared" si="0"/>
        <v>0</v>
      </c>
      <c r="G33" s="65"/>
    </row>
    <row r="34" spans="1:7" ht="14.25" customHeight="1">
      <c r="A34" s="152"/>
      <c r="B34" s="161"/>
      <c r="C34" s="21"/>
      <c r="D34" s="65"/>
      <c r="E34" s="65"/>
      <c r="F34" s="65"/>
      <c r="G34" s="65"/>
    </row>
    <row r="35" spans="1:7" ht="14.25" customHeight="1">
      <c r="A35" s="152"/>
      <c r="B35" s="161"/>
      <c r="C35" s="21"/>
      <c r="D35" s="65"/>
      <c r="E35" s="65"/>
      <c r="F35" s="65"/>
      <c r="G35" s="65"/>
    </row>
    <row r="36" spans="1:7" ht="14.25" customHeight="1">
      <c r="A36" s="152"/>
      <c r="B36" s="161"/>
      <c r="C36" s="21"/>
      <c r="D36" s="65"/>
      <c r="E36" s="65"/>
      <c r="F36" s="65"/>
      <c r="G36" s="65"/>
    </row>
    <row r="37" spans="1:7" ht="14.25" customHeight="1">
      <c r="A37" s="152"/>
      <c r="B37" s="162"/>
      <c r="C37" s="25" t="s">
        <v>135</v>
      </c>
      <c r="D37" s="66">
        <f>SUM(D33:D36)</f>
        <v>4000000</v>
      </c>
      <c r="E37" s="66">
        <f>SUM(E33:E36)</f>
        <v>4000000</v>
      </c>
      <c r="F37" s="66">
        <f t="shared" si="0"/>
        <v>0</v>
      </c>
      <c r="G37" s="66"/>
    </row>
    <row r="38" spans="1:7" ht="14.25" customHeight="1">
      <c r="A38" s="153"/>
      <c r="B38" s="160" t="s">
        <v>136</v>
      </c>
      <c r="C38" s="160"/>
      <c r="D38" s="66">
        <f>D32-D37</f>
        <v>-4000000</v>
      </c>
      <c r="E38" s="66">
        <f>E32-E37</f>
        <v>-3010000</v>
      </c>
      <c r="F38" s="66">
        <f t="shared" si="0"/>
        <v>-990000</v>
      </c>
      <c r="G38" s="66"/>
    </row>
    <row r="39" spans="1:7" ht="14.25" customHeight="1">
      <c r="A39" s="163" t="s">
        <v>17</v>
      </c>
      <c r="B39" s="163"/>
      <c r="C39" s="163"/>
      <c r="D39" s="67">
        <v>0</v>
      </c>
      <c r="E39" s="150" t="s">
        <v>247</v>
      </c>
      <c r="F39" s="65"/>
      <c r="G39" s="67"/>
    </row>
    <row r="40" spans="1:7" ht="14.25" customHeight="1">
      <c r="A40" s="27"/>
      <c r="B40" s="28"/>
      <c r="C40" s="29"/>
      <c r="D40" s="70"/>
      <c r="E40" s="151"/>
      <c r="F40" s="65"/>
      <c r="G40" s="70"/>
    </row>
    <row r="41" spans="1:7" ht="14.25" customHeight="1">
      <c r="A41" s="160" t="s">
        <v>125</v>
      </c>
      <c r="B41" s="160"/>
      <c r="C41" s="160"/>
      <c r="D41" s="66">
        <f>D17+D27+D38-D39</f>
        <v>-40000</v>
      </c>
      <c r="E41" s="66">
        <f>E17+E27+E38</f>
        <v>521689</v>
      </c>
      <c r="F41" s="66">
        <f t="shared" si="0"/>
        <v>-561689</v>
      </c>
      <c r="G41" s="66"/>
    </row>
    <row r="42" spans="1:7" s="31" customFormat="1" ht="14.25" customHeight="1">
      <c r="A42" s="30"/>
      <c r="B42" s="30"/>
      <c r="C42" s="30"/>
      <c r="D42" s="71"/>
      <c r="E42" s="71"/>
      <c r="F42" s="66"/>
      <c r="G42" s="71"/>
    </row>
    <row r="43" spans="1:7" ht="14.25" customHeight="1">
      <c r="A43" s="160" t="s">
        <v>126</v>
      </c>
      <c r="B43" s="160"/>
      <c r="C43" s="160"/>
      <c r="D43" s="66">
        <v>26921207</v>
      </c>
      <c r="E43" s="66">
        <v>26921207</v>
      </c>
      <c r="F43" s="66">
        <f t="shared" si="0"/>
        <v>0</v>
      </c>
      <c r="G43" s="66"/>
    </row>
    <row r="44" spans="1:7" ht="14.25" customHeight="1">
      <c r="A44" s="160" t="s">
        <v>127</v>
      </c>
      <c r="B44" s="160"/>
      <c r="C44" s="160"/>
      <c r="D44" s="66">
        <f>D43+D41</f>
        <v>26881207</v>
      </c>
      <c r="E44" s="66">
        <f>E43+E41</f>
        <v>27442896</v>
      </c>
      <c r="F44" s="66">
        <f t="shared" si="0"/>
        <v>-561689</v>
      </c>
      <c r="G44" s="66"/>
    </row>
    <row r="45" spans="1:7" ht="14.25" customHeight="1"/>
    <row r="46" spans="1:7" ht="14.25" customHeight="1"/>
    <row r="47" spans="1:7" ht="14.25" customHeight="1"/>
    <row r="48" spans="1:7"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sheetData>
  <mergeCells count="24">
    <mergeCell ref="A41:C41"/>
    <mergeCell ref="A43:C43"/>
    <mergeCell ref="A44:C44"/>
    <mergeCell ref="A28:A38"/>
    <mergeCell ref="B28:B32"/>
    <mergeCell ref="B33:B37"/>
    <mergeCell ref="B38:C38"/>
    <mergeCell ref="A39:C39"/>
    <mergeCell ref="E39:E40"/>
    <mergeCell ref="A8:A17"/>
    <mergeCell ref="B8:B12"/>
    <mergeCell ref="B13:B16"/>
    <mergeCell ref="B17:C17"/>
    <mergeCell ref="A18:A27"/>
    <mergeCell ref="B18:B21"/>
    <mergeCell ref="B22:B26"/>
    <mergeCell ref="B27:C27"/>
    <mergeCell ref="A1:B1"/>
    <mergeCell ref="F1:G1"/>
    <mergeCell ref="E2:G2"/>
    <mergeCell ref="A3:G3"/>
    <mergeCell ref="A5:G5"/>
    <mergeCell ref="A7:C7"/>
    <mergeCell ref="A6:C6"/>
  </mergeCells>
  <phoneticPr fontId="2"/>
  <printOptions horizontalCentered="1"/>
  <pageMargins left="0.70866141732283472" right="0.19685039370078741" top="0.59055118110236227" bottom="0.59055118110236227" header="0" footer="0"/>
  <pageSetup paperSize="9" scale="94" orientation="portrait" useFirstPageNumber="1" horizontalDpi="300" verticalDpi="300"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1"/>
  <sheetViews>
    <sheetView view="pageBreakPreview" zoomScaleNormal="100" zoomScaleSheetLayoutView="100" workbookViewId="0"/>
  </sheetViews>
  <sheetFormatPr defaultRowHeight="13.5"/>
  <cols>
    <col min="1" max="1" width="3.625" style="23" customWidth="1"/>
    <col min="2" max="2" width="3.375" style="23" customWidth="1"/>
    <col min="3" max="3" width="38.75" style="23" customWidth="1"/>
    <col min="4" max="6" width="16.625" style="23" customWidth="1"/>
    <col min="7" max="7" width="1.5" style="23" customWidth="1"/>
    <col min="8" max="16384" width="9" style="23"/>
  </cols>
  <sheetData>
    <row r="1" spans="1:7" ht="21.75" customHeight="1"/>
    <row r="2" spans="1:7" ht="15.75" customHeight="1">
      <c r="A2" s="24"/>
      <c r="B2" s="24"/>
      <c r="C2" s="24"/>
      <c r="D2" s="145" t="s">
        <v>28</v>
      </c>
      <c r="E2" s="145"/>
      <c r="F2" s="145"/>
    </row>
    <row r="3" spans="1:7">
      <c r="A3" s="143" t="s">
        <v>22</v>
      </c>
      <c r="B3" s="143"/>
      <c r="C3" s="143"/>
      <c r="D3" s="143"/>
      <c r="E3" s="143"/>
      <c r="F3" s="143"/>
    </row>
    <row r="4" spans="1:7">
      <c r="A4" s="143" t="s">
        <v>248</v>
      </c>
      <c r="B4" s="143"/>
      <c r="C4" s="143"/>
      <c r="D4" s="143"/>
      <c r="E4" s="143"/>
      <c r="F4" s="143"/>
      <c r="G4" s="64"/>
    </row>
    <row r="5" spans="1:7" ht="13.5" customHeight="1">
      <c r="A5" s="149" t="s">
        <v>251</v>
      </c>
      <c r="B5" s="149"/>
      <c r="C5" s="149"/>
      <c r="D5" s="57"/>
      <c r="E5" s="57"/>
      <c r="F5" s="58" t="s">
        <v>227</v>
      </c>
    </row>
    <row r="6" spans="1:7" ht="14.25" customHeight="1">
      <c r="A6" s="146" t="s">
        <v>74</v>
      </c>
      <c r="B6" s="147"/>
      <c r="C6" s="148"/>
      <c r="D6" s="60" t="s">
        <v>233</v>
      </c>
      <c r="E6" s="60" t="s">
        <v>234</v>
      </c>
      <c r="F6" s="60" t="s">
        <v>235</v>
      </c>
    </row>
    <row r="7" spans="1:7" ht="14.25" customHeight="1">
      <c r="A7" s="152"/>
      <c r="B7" s="152" t="s">
        <v>18</v>
      </c>
      <c r="C7" s="21" t="s">
        <v>117</v>
      </c>
      <c r="D7" s="74">
        <v>130969186</v>
      </c>
      <c r="E7" s="74">
        <v>128259770</v>
      </c>
      <c r="F7" s="74">
        <f>D7-E7</f>
        <v>2709416</v>
      </c>
    </row>
    <row r="8" spans="1:7" ht="14.25" customHeight="1">
      <c r="A8" s="152"/>
      <c r="B8" s="152"/>
      <c r="C8" s="21" t="s">
        <v>177</v>
      </c>
      <c r="D8" s="74">
        <v>318610</v>
      </c>
      <c r="E8" s="74">
        <v>154780</v>
      </c>
      <c r="F8" s="74">
        <f t="shared" ref="F8:F42" si="0">D8-E8</f>
        <v>163830</v>
      </c>
    </row>
    <row r="9" spans="1:7" ht="14.25" customHeight="1">
      <c r="A9" s="152"/>
      <c r="B9" s="153"/>
      <c r="C9" s="25" t="s">
        <v>41</v>
      </c>
      <c r="D9" s="75">
        <f>SUM(D7:D8)</f>
        <v>131287796</v>
      </c>
      <c r="E9" s="75">
        <f>SUM(E7:E8)</f>
        <v>128414550</v>
      </c>
      <c r="F9" s="75">
        <f t="shared" si="0"/>
        <v>2873246</v>
      </c>
    </row>
    <row r="10" spans="1:7" ht="14.25" customHeight="1">
      <c r="A10" s="152"/>
      <c r="B10" s="152" t="s">
        <v>19</v>
      </c>
      <c r="C10" s="21" t="s">
        <v>169</v>
      </c>
      <c r="D10" s="74">
        <v>104772663</v>
      </c>
      <c r="E10" s="74">
        <v>101168888</v>
      </c>
      <c r="F10" s="74">
        <f t="shared" si="0"/>
        <v>3603775</v>
      </c>
    </row>
    <row r="11" spans="1:7" ht="14.25" customHeight="1">
      <c r="A11" s="152"/>
      <c r="B11" s="152"/>
      <c r="C11" s="21" t="s">
        <v>78</v>
      </c>
      <c r="D11" s="74">
        <v>14527794</v>
      </c>
      <c r="E11" s="74">
        <v>13988844</v>
      </c>
      <c r="F11" s="74">
        <f t="shared" si="0"/>
        <v>538950</v>
      </c>
    </row>
    <row r="12" spans="1:7" ht="14.25" customHeight="1">
      <c r="A12" s="152"/>
      <c r="B12" s="152"/>
      <c r="C12" s="21" t="s">
        <v>170</v>
      </c>
      <c r="D12" s="74">
        <v>7528524</v>
      </c>
      <c r="E12" s="74">
        <v>8137441</v>
      </c>
      <c r="F12" s="74">
        <f t="shared" si="0"/>
        <v>-608917</v>
      </c>
    </row>
    <row r="13" spans="1:7" ht="14.25" customHeight="1">
      <c r="A13" s="152"/>
      <c r="B13" s="152"/>
      <c r="C13" s="21" t="s">
        <v>171</v>
      </c>
      <c r="D13" s="74">
        <v>3133495</v>
      </c>
      <c r="E13" s="74">
        <v>3217040</v>
      </c>
      <c r="F13" s="74">
        <f t="shared" si="0"/>
        <v>-83545</v>
      </c>
    </row>
    <row r="14" spans="1:7" ht="14.25" customHeight="1">
      <c r="A14" s="152"/>
      <c r="B14" s="152"/>
      <c r="C14" s="61" t="s">
        <v>236</v>
      </c>
      <c r="D14" s="76">
        <v>-1694879</v>
      </c>
      <c r="E14" s="76">
        <v>-1694879</v>
      </c>
      <c r="F14" s="74">
        <f t="shared" si="0"/>
        <v>0</v>
      </c>
    </row>
    <row r="15" spans="1:7" ht="14.25" customHeight="1">
      <c r="A15" s="152"/>
      <c r="B15" s="153"/>
      <c r="C15" s="25" t="s">
        <v>42</v>
      </c>
      <c r="D15" s="75">
        <f>SUM(D10:D14)</f>
        <v>128267597</v>
      </c>
      <c r="E15" s="75">
        <f>SUM(E10:E14)</f>
        <v>124817334</v>
      </c>
      <c r="F15" s="75">
        <f t="shared" si="0"/>
        <v>3450263</v>
      </c>
    </row>
    <row r="16" spans="1:7" ht="14.25" customHeight="1">
      <c r="A16" s="153"/>
      <c r="B16" s="160" t="s">
        <v>50</v>
      </c>
      <c r="C16" s="160"/>
      <c r="D16" s="75">
        <f>D9-D15</f>
        <v>3020199</v>
      </c>
      <c r="E16" s="75">
        <f>E9-E15</f>
        <v>3597216</v>
      </c>
      <c r="F16" s="75">
        <f t="shared" si="0"/>
        <v>-577017</v>
      </c>
    </row>
    <row r="17" spans="1:6" ht="14.25" customHeight="1">
      <c r="A17" s="152"/>
      <c r="B17" s="152" t="s">
        <v>18</v>
      </c>
      <c r="C17" s="21" t="s">
        <v>172</v>
      </c>
      <c r="D17" s="74">
        <v>7074</v>
      </c>
      <c r="E17" s="74">
        <v>12232</v>
      </c>
      <c r="F17" s="74">
        <f t="shared" si="0"/>
        <v>-5158</v>
      </c>
    </row>
    <row r="18" spans="1:6" ht="14.25" customHeight="1">
      <c r="A18" s="152"/>
      <c r="B18" s="152"/>
      <c r="C18" s="21" t="s">
        <v>175</v>
      </c>
      <c r="D18" s="74">
        <v>32400</v>
      </c>
      <c r="E18" s="74">
        <v>0</v>
      </c>
      <c r="F18" s="74">
        <f t="shared" si="0"/>
        <v>32400</v>
      </c>
    </row>
    <row r="19" spans="1:6" ht="14.25" customHeight="1">
      <c r="A19" s="152"/>
      <c r="B19" s="152"/>
      <c r="C19" s="21"/>
      <c r="D19" s="74"/>
      <c r="E19" s="74"/>
      <c r="F19" s="74"/>
    </row>
    <row r="20" spans="1:6" ht="14.25" customHeight="1">
      <c r="A20" s="152"/>
      <c r="B20" s="152"/>
      <c r="C20" s="21"/>
      <c r="D20" s="74"/>
      <c r="E20" s="74"/>
      <c r="F20" s="74"/>
    </row>
    <row r="21" spans="1:6" ht="14.25" customHeight="1">
      <c r="A21" s="152"/>
      <c r="B21" s="152"/>
      <c r="C21" s="21"/>
      <c r="D21" s="74"/>
      <c r="E21" s="74"/>
      <c r="F21" s="74"/>
    </row>
    <row r="22" spans="1:6" ht="14.25" customHeight="1">
      <c r="A22" s="152"/>
      <c r="B22" s="153"/>
      <c r="C22" s="25" t="s">
        <v>51</v>
      </c>
      <c r="D22" s="75">
        <f>SUM(D17:D21)</f>
        <v>39474</v>
      </c>
      <c r="E22" s="75">
        <f>SUM(E17:E21)</f>
        <v>12232</v>
      </c>
      <c r="F22" s="75">
        <f t="shared" si="0"/>
        <v>27242</v>
      </c>
    </row>
    <row r="23" spans="1:6" ht="14.25" customHeight="1">
      <c r="A23" s="152"/>
      <c r="B23" s="154" t="s">
        <v>19</v>
      </c>
      <c r="C23" s="20"/>
      <c r="D23" s="77"/>
      <c r="E23" s="77"/>
      <c r="F23" s="74"/>
    </row>
    <row r="24" spans="1:6" ht="14.25" customHeight="1">
      <c r="A24" s="152"/>
      <c r="B24" s="152"/>
      <c r="C24" s="20"/>
      <c r="D24" s="74"/>
      <c r="E24" s="74"/>
      <c r="F24" s="74"/>
    </row>
    <row r="25" spans="1:6" ht="14.25" customHeight="1">
      <c r="A25" s="152"/>
      <c r="B25" s="152"/>
      <c r="C25" s="20"/>
      <c r="D25" s="74"/>
      <c r="E25" s="74"/>
      <c r="F25" s="74"/>
    </row>
    <row r="26" spans="1:6" ht="14.25" customHeight="1">
      <c r="A26" s="152"/>
      <c r="B26" s="153"/>
      <c r="C26" s="25" t="s">
        <v>52</v>
      </c>
      <c r="D26" s="75">
        <f>SUM(D23:D25)</f>
        <v>0</v>
      </c>
      <c r="E26" s="75">
        <f>SUM(E23:E25)</f>
        <v>0</v>
      </c>
      <c r="F26" s="75">
        <f t="shared" si="0"/>
        <v>0</v>
      </c>
    </row>
    <row r="27" spans="1:6" ht="14.25" customHeight="1">
      <c r="A27" s="153"/>
      <c r="B27" s="160" t="s">
        <v>53</v>
      </c>
      <c r="C27" s="160"/>
      <c r="D27" s="75">
        <f>D22-D26</f>
        <v>39474</v>
      </c>
      <c r="E27" s="75">
        <f>E22-E26</f>
        <v>12232</v>
      </c>
      <c r="F27" s="75">
        <f t="shared" si="0"/>
        <v>27242</v>
      </c>
    </row>
    <row r="28" spans="1:6" ht="14.25" customHeight="1">
      <c r="A28" s="146" t="s">
        <v>47</v>
      </c>
      <c r="B28" s="147"/>
      <c r="C28" s="148"/>
      <c r="D28" s="75">
        <f>D16+D27</f>
        <v>3059673</v>
      </c>
      <c r="E28" s="75">
        <f>E16+E27</f>
        <v>3609448</v>
      </c>
      <c r="F28" s="75">
        <f t="shared" si="0"/>
        <v>-549775</v>
      </c>
    </row>
    <row r="29" spans="1:6" ht="14.25" customHeight="1">
      <c r="A29" s="154" t="s">
        <v>21</v>
      </c>
      <c r="B29" s="154" t="s">
        <v>18</v>
      </c>
      <c r="C29" s="21" t="s">
        <v>173</v>
      </c>
      <c r="D29" s="77">
        <v>990000</v>
      </c>
      <c r="E29" s="77">
        <v>0</v>
      </c>
      <c r="F29" s="77">
        <f t="shared" si="0"/>
        <v>990000</v>
      </c>
    </row>
    <row r="30" spans="1:6" ht="14.25" customHeight="1">
      <c r="A30" s="152"/>
      <c r="B30" s="152"/>
      <c r="C30" s="21"/>
      <c r="D30" s="74"/>
      <c r="E30" s="74"/>
      <c r="F30" s="81"/>
    </row>
    <row r="31" spans="1:6" ht="14.25" customHeight="1">
      <c r="A31" s="152"/>
      <c r="B31" s="153"/>
      <c r="C31" s="25" t="s">
        <v>24</v>
      </c>
      <c r="D31" s="75">
        <f>SUM(D29:D30)</f>
        <v>990000</v>
      </c>
      <c r="E31" s="75">
        <f>SUM(E29:E30)</f>
        <v>0</v>
      </c>
      <c r="F31" s="75">
        <f t="shared" si="0"/>
        <v>990000</v>
      </c>
    </row>
    <row r="32" spans="1:6" ht="14.25" customHeight="1">
      <c r="A32" s="152"/>
      <c r="B32" s="152"/>
      <c r="C32" s="21" t="s">
        <v>174</v>
      </c>
      <c r="D32" s="74">
        <v>5</v>
      </c>
      <c r="E32" s="74">
        <v>2</v>
      </c>
      <c r="F32" s="75">
        <f t="shared" si="0"/>
        <v>3</v>
      </c>
    </row>
    <row r="33" spans="1:6" ht="14.25" customHeight="1">
      <c r="A33" s="152"/>
      <c r="B33" s="153"/>
      <c r="C33" s="25" t="s">
        <v>25</v>
      </c>
      <c r="D33" s="75">
        <f>SUM(D32)</f>
        <v>5</v>
      </c>
      <c r="E33" s="75">
        <f>SUM(E32)</f>
        <v>2</v>
      </c>
      <c r="F33" s="75">
        <f t="shared" si="0"/>
        <v>3</v>
      </c>
    </row>
    <row r="34" spans="1:6" ht="14.25" customHeight="1">
      <c r="A34" s="153"/>
      <c r="B34" s="155" t="s">
        <v>54</v>
      </c>
      <c r="C34" s="156"/>
      <c r="D34" s="75">
        <f>D31-D33</f>
        <v>989995</v>
      </c>
      <c r="E34" s="75">
        <f>E31-E33</f>
        <v>-2</v>
      </c>
      <c r="F34" s="75">
        <f t="shared" si="0"/>
        <v>989997</v>
      </c>
    </row>
    <row r="35" spans="1:6" ht="14.25" customHeight="1">
      <c r="A35" s="155" t="s">
        <v>237</v>
      </c>
      <c r="B35" s="167"/>
      <c r="C35" s="156"/>
      <c r="D35" s="75">
        <f>D28+D34</f>
        <v>4049668</v>
      </c>
      <c r="E35" s="75">
        <f>E28+E34</f>
        <v>3609446</v>
      </c>
      <c r="F35" s="75">
        <f t="shared" si="0"/>
        <v>440222</v>
      </c>
    </row>
    <row r="36" spans="1:6" ht="14.25" customHeight="1">
      <c r="A36" s="164" t="s">
        <v>20</v>
      </c>
      <c r="B36" s="155" t="s">
        <v>238</v>
      </c>
      <c r="C36" s="156"/>
      <c r="D36" s="75">
        <v>23631487</v>
      </c>
      <c r="E36" s="75">
        <v>20022041</v>
      </c>
      <c r="F36" s="75">
        <f t="shared" si="0"/>
        <v>3609446</v>
      </c>
    </row>
    <row r="37" spans="1:6" ht="14.25" customHeight="1">
      <c r="A37" s="165"/>
      <c r="B37" s="155" t="s">
        <v>239</v>
      </c>
      <c r="C37" s="156"/>
      <c r="D37" s="75">
        <f>D36+D35</f>
        <v>27681155</v>
      </c>
      <c r="E37" s="75">
        <f>E36+E35</f>
        <v>23631487</v>
      </c>
      <c r="F37" s="75">
        <f t="shared" si="0"/>
        <v>4049668</v>
      </c>
    </row>
    <row r="38" spans="1:6" ht="14.25" customHeight="1">
      <c r="A38" s="165"/>
      <c r="B38" s="155" t="s">
        <v>240</v>
      </c>
      <c r="C38" s="156"/>
      <c r="D38" s="75">
        <v>0</v>
      </c>
      <c r="E38" s="75">
        <v>0</v>
      </c>
      <c r="F38" s="75">
        <f t="shared" si="0"/>
        <v>0</v>
      </c>
    </row>
    <row r="39" spans="1:6" ht="14.25" customHeight="1">
      <c r="A39" s="165"/>
      <c r="B39" s="155" t="s">
        <v>241</v>
      </c>
      <c r="C39" s="156"/>
      <c r="D39" s="75">
        <v>0</v>
      </c>
      <c r="E39" s="75">
        <v>0</v>
      </c>
      <c r="F39" s="75">
        <f t="shared" si="0"/>
        <v>0</v>
      </c>
    </row>
    <row r="40" spans="1:6" ht="14.25" customHeight="1">
      <c r="A40" s="165"/>
      <c r="B40" s="155" t="s">
        <v>242</v>
      </c>
      <c r="C40" s="156"/>
      <c r="D40" s="75">
        <v>0</v>
      </c>
      <c r="E40" s="75">
        <v>0</v>
      </c>
      <c r="F40" s="75">
        <f t="shared" si="0"/>
        <v>0</v>
      </c>
    </row>
    <row r="41" spans="1:6" ht="46.5" customHeight="1">
      <c r="A41" s="165"/>
      <c r="B41" s="72"/>
      <c r="C41" s="73"/>
      <c r="D41" s="77"/>
      <c r="E41" s="77"/>
      <c r="F41" s="75">
        <f t="shared" si="0"/>
        <v>0</v>
      </c>
    </row>
    <row r="42" spans="1:6" ht="14.25" customHeight="1">
      <c r="A42" s="166"/>
      <c r="B42" s="168" t="s">
        <v>243</v>
      </c>
      <c r="C42" s="169"/>
      <c r="D42" s="75">
        <f>D37+D38+D39-D40</f>
        <v>27681155</v>
      </c>
      <c r="E42" s="75">
        <f>E37+E38+E39-E40</f>
        <v>23631487</v>
      </c>
      <c r="F42" s="81">
        <f t="shared" si="0"/>
        <v>4049668</v>
      </c>
    </row>
    <row r="43" spans="1:6" ht="14.25" customHeight="1"/>
    <row r="44" spans="1:6" ht="14.25" customHeight="1"/>
    <row r="45" spans="1:6" ht="14.25" customHeight="1"/>
    <row r="46" spans="1:6" ht="14.25" customHeight="1"/>
    <row r="47" spans="1:6" ht="14.25" customHeight="1"/>
    <row r="48" spans="1:6"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sheetData>
  <mergeCells count="26">
    <mergeCell ref="A5:C5"/>
    <mergeCell ref="B42:C42"/>
    <mergeCell ref="B17:B22"/>
    <mergeCell ref="B23:B26"/>
    <mergeCell ref="D2:F2"/>
    <mergeCell ref="A4:F4"/>
    <mergeCell ref="A3:F3"/>
    <mergeCell ref="A6:C6"/>
    <mergeCell ref="B10:B15"/>
    <mergeCell ref="B16:C16"/>
    <mergeCell ref="B7:B9"/>
    <mergeCell ref="A7:A16"/>
    <mergeCell ref="B34:C34"/>
    <mergeCell ref="B37:C37"/>
    <mergeCell ref="B27:C27"/>
    <mergeCell ref="B36:C36"/>
    <mergeCell ref="B39:C39"/>
    <mergeCell ref="B40:C40"/>
    <mergeCell ref="A29:A34"/>
    <mergeCell ref="A17:A27"/>
    <mergeCell ref="A36:A42"/>
    <mergeCell ref="B38:C38"/>
    <mergeCell ref="A28:C28"/>
    <mergeCell ref="A35:C35"/>
    <mergeCell ref="B29:B31"/>
    <mergeCell ref="B32:B33"/>
  </mergeCells>
  <phoneticPr fontId="2"/>
  <printOptions horizontalCentered="1"/>
  <pageMargins left="0.70866141732283472" right="0.19685039370078741" top="0.59055118110236227" bottom="0.59055118110236227" header="0" footer="0"/>
  <pageSetup paperSize="9" firstPageNumber="11" orientation="portrait" horizontalDpi="300" verticalDpi="300"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
  <sheetViews>
    <sheetView view="pageBreakPreview" zoomScaleNormal="100" zoomScaleSheetLayoutView="100" workbookViewId="0"/>
  </sheetViews>
  <sheetFormatPr defaultRowHeight="13.5"/>
  <cols>
    <col min="1" max="1" width="19.875" style="23" customWidth="1"/>
    <col min="2" max="3" width="9.25" style="23" customWidth="1"/>
    <col min="4" max="4" width="11" style="23" customWidth="1"/>
    <col min="5" max="5" width="21.625" style="23" customWidth="1"/>
    <col min="6" max="7" width="9.25" style="23" customWidth="1"/>
    <col min="8" max="8" width="10.625" style="23" customWidth="1"/>
    <col min="9" max="9" width="0.875" style="23" customWidth="1"/>
    <col min="10" max="16384" width="9" style="23"/>
  </cols>
  <sheetData>
    <row r="1" spans="1:8" ht="21.75" customHeight="1"/>
    <row r="2" spans="1:8" ht="15" customHeight="1">
      <c r="H2" s="32" t="s">
        <v>48</v>
      </c>
    </row>
    <row r="3" spans="1:8">
      <c r="A3" s="36" t="s">
        <v>23</v>
      </c>
      <c r="B3" s="36"/>
      <c r="C3" s="36"/>
      <c r="D3" s="36"/>
      <c r="E3" s="36"/>
      <c r="F3" s="36"/>
      <c r="G3" s="36"/>
      <c r="H3" s="36"/>
    </row>
    <row r="4" spans="1:8">
      <c r="A4" s="172" t="s">
        <v>249</v>
      </c>
      <c r="B4" s="172"/>
      <c r="C4" s="172"/>
      <c r="D4" s="172"/>
      <c r="E4" s="172"/>
      <c r="F4" s="172"/>
      <c r="G4" s="172"/>
      <c r="H4" s="172"/>
    </row>
    <row r="5" spans="1:8" ht="13.5" customHeight="1">
      <c r="A5" s="149" t="s">
        <v>251</v>
      </c>
      <c r="B5" s="149"/>
      <c r="C5" s="149"/>
      <c r="H5" s="23" t="s">
        <v>227</v>
      </c>
    </row>
    <row r="6" spans="1:8" ht="14.25" customHeight="1">
      <c r="A6" s="37" t="s">
        <v>5</v>
      </c>
      <c r="B6" s="37"/>
      <c r="C6" s="37"/>
      <c r="D6" s="37"/>
      <c r="E6" s="37" t="s">
        <v>6</v>
      </c>
      <c r="F6" s="37"/>
      <c r="G6" s="37"/>
      <c r="H6" s="37"/>
    </row>
    <row r="7" spans="1:8" ht="14.25" customHeight="1">
      <c r="A7" s="38"/>
      <c r="B7" s="39" t="s">
        <v>7</v>
      </c>
      <c r="C7" s="39" t="s">
        <v>8</v>
      </c>
      <c r="D7" s="170" t="s">
        <v>9</v>
      </c>
      <c r="E7" s="78"/>
      <c r="F7" s="40" t="s">
        <v>7</v>
      </c>
      <c r="G7" s="39" t="s">
        <v>8</v>
      </c>
      <c r="H7" s="170" t="s">
        <v>9</v>
      </c>
    </row>
    <row r="8" spans="1:8" ht="14.25" customHeight="1">
      <c r="A8" s="41"/>
      <c r="B8" s="42" t="s">
        <v>10</v>
      </c>
      <c r="C8" s="42" t="s">
        <v>10</v>
      </c>
      <c r="D8" s="171"/>
      <c r="E8" s="43"/>
      <c r="F8" s="44" t="s">
        <v>10</v>
      </c>
      <c r="G8" s="42" t="s">
        <v>10</v>
      </c>
      <c r="H8" s="171"/>
    </row>
    <row r="9" spans="1:8" ht="14.25" customHeight="1">
      <c r="A9" s="45" t="s">
        <v>11</v>
      </c>
      <c r="B9" s="82">
        <f>SUM(B10:B12)</f>
        <v>31474103</v>
      </c>
      <c r="C9" s="82">
        <f>SUM(C10:C12)</f>
        <v>28732278</v>
      </c>
      <c r="D9" s="83">
        <f>B9-C9</f>
        <v>2741825</v>
      </c>
      <c r="E9" s="46" t="s">
        <v>0</v>
      </c>
      <c r="F9" s="90">
        <f>SUM(F10:F12)</f>
        <v>4031207</v>
      </c>
      <c r="G9" s="90">
        <f>SUM(G10:G12)</f>
        <v>1811071</v>
      </c>
      <c r="H9" s="85">
        <f>F9-G9</f>
        <v>2220136</v>
      </c>
    </row>
    <row r="10" spans="1:8" ht="14.25" customHeight="1">
      <c r="A10" s="47" t="s">
        <v>34</v>
      </c>
      <c r="B10" s="84">
        <v>25431803</v>
      </c>
      <c r="C10" s="84">
        <v>23084655</v>
      </c>
      <c r="D10" s="85">
        <f>B10-C10</f>
        <v>2347148</v>
      </c>
      <c r="E10" s="49" t="s">
        <v>72</v>
      </c>
      <c r="F10" s="91">
        <v>4023876</v>
      </c>
      <c r="G10" s="91">
        <v>1776371</v>
      </c>
      <c r="H10" s="87">
        <f>F10-G10</f>
        <v>2247505</v>
      </c>
    </row>
    <row r="11" spans="1:8" ht="14.25" customHeight="1">
      <c r="A11" s="48" t="s">
        <v>35</v>
      </c>
      <c r="B11" s="86">
        <v>6042300</v>
      </c>
      <c r="C11" s="86">
        <v>0</v>
      </c>
      <c r="D11" s="87">
        <f>B11-C11</f>
        <v>6042300</v>
      </c>
      <c r="E11" s="49" t="s">
        <v>38</v>
      </c>
      <c r="F11" s="92">
        <v>7331</v>
      </c>
      <c r="G11" s="92">
        <v>34700</v>
      </c>
      <c r="H11" s="87">
        <f>F11-G11</f>
        <v>-27369</v>
      </c>
    </row>
    <row r="12" spans="1:8" ht="14.25" customHeight="1">
      <c r="A12" s="48" t="s">
        <v>36</v>
      </c>
      <c r="B12" s="86">
        <v>0</v>
      </c>
      <c r="C12" s="86">
        <v>5647623</v>
      </c>
      <c r="D12" s="87">
        <f>B12-C12</f>
        <v>-5647623</v>
      </c>
      <c r="E12" s="80"/>
      <c r="F12" s="92"/>
      <c r="G12" s="92"/>
      <c r="H12" s="97"/>
    </row>
    <row r="13" spans="1:8" ht="14.25" customHeight="1">
      <c r="A13" s="45" t="s">
        <v>204</v>
      </c>
      <c r="B13" s="82">
        <f>B14+B17</f>
        <v>79896561</v>
      </c>
      <c r="C13" s="82">
        <f>C14+C17</f>
        <v>78063461</v>
      </c>
      <c r="D13" s="83">
        <f>B13-C13</f>
        <v>1833100</v>
      </c>
      <c r="E13" s="46" t="s">
        <v>1</v>
      </c>
      <c r="F13" s="90">
        <v>0</v>
      </c>
      <c r="G13" s="90">
        <v>0</v>
      </c>
      <c r="H13" s="99">
        <f>F13-G13</f>
        <v>0</v>
      </c>
    </row>
    <row r="14" spans="1:8" ht="14.25" customHeight="1">
      <c r="A14" s="45" t="s">
        <v>205</v>
      </c>
      <c r="B14" s="82">
        <f>SUM(B15:B16)</f>
        <v>42385612</v>
      </c>
      <c r="C14" s="82">
        <f>SUM(C15:C16)</f>
        <v>44712910</v>
      </c>
      <c r="D14" s="83">
        <f t="shared" ref="D14:D24" si="0">B14-C14</f>
        <v>-2327298</v>
      </c>
      <c r="E14" s="79" t="s">
        <v>2</v>
      </c>
      <c r="F14" s="93">
        <f>SUM(F9,F13)</f>
        <v>4031207</v>
      </c>
      <c r="G14" s="93">
        <f>SUM(G9,G13)</f>
        <v>1811071</v>
      </c>
      <c r="H14" s="97">
        <f>F14-G14</f>
        <v>2220136</v>
      </c>
    </row>
    <row r="15" spans="1:8" ht="14.25" customHeight="1">
      <c r="A15" s="48" t="s">
        <v>206</v>
      </c>
      <c r="B15" s="84">
        <v>37385612</v>
      </c>
      <c r="C15" s="84">
        <v>39712910</v>
      </c>
      <c r="D15" s="85">
        <f t="shared" si="0"/>
        <v>-2327298</v>
      </c>
      <c r="E15" s="146" t="s">
        <v>210</v>
      </c>
      <c r="F15" s="147"/>
      <c r="G15" s="147"/>
      <c r="H15" s="148"/>
    </row>
    <row r="16" spans="1:8" ht="14.25" customHeight="1">
      <c r="A16" s="48" t="s">
        <v>112</v>
      </c>
      <c r="B16" s="86">
        <v>5000000</v>
      </c>
      <c r="C16" s="86">
        <v>5000000</v>
      </c>
      <c r="D16" s="97">
        <f t="shared" si="0"/>
        <v>0</v>
      </c>
      <c r="E16" s="50" t="s">
        <v>212</v>
      </c>
      <c r="F16" s="94">
        <v>38033806</v>
      </c>
      <c r="G16" s="94">
        <v>38033806</v>
      </c>
      <c r="H16" s="95">
        <f>F16-G16</f>
        <v>0</v>
      </c>
    </row>
    <row r="17" spans="1:8" ht="14.25" customHeight="1">
      <c r="A17" s="45" t="s">
        <v>207</v>
      </c>
      <c r="B17" s="82">
        <f>SUM(B18:B23)</f>
        <v>37510949</v>
      </c>
      <c r="C17" s="82">
        <f>SUM(C18:C23)</f>
        <v>33350551</v>
      </c>
      <c r="D17" s="83">
        <f t="shared" si="0"/>
        <v>4160398</v>
      </c>
      <c r="E17" s="21" t="s">
        <v>213</v>
      </c>
      <c r="F17" s="92">
        <v>24124496</v>
      </c>
      <c r="G17" s="92">
        <v>25819375</v>
      </c>
      <c r="H17" s="87">
        <f>F17-G17</f>
        <v>-1694879</v>
      </c>
    </row>
    <row r="18" spans="1:8" ht="14.25" customHeight="1">
      <c r="A18" s="47" t="s">
        <v>208</v>
      </c>
      <c r="B18" s="84">
        <v>12853473</v>
      </c>
      <c r="C18" s="84">
        <v>12853473</v>
      </c>
      <c r="D18" s="85">
        <f t="shared" si="0"/>
        <v>0</v>
      </c>
      <c r="E18" s="21" t="s">
        <v>214</v>
      </c>
      <c r="F18" s="92">
        <f>SUM(F19:F20)</f>
        <v>17500000</v>
      </c>
      <c r="G18" s="92">
        <f>SUM(G19:G20)</f>
        <v>17500000</v>
      </c>
      <c r="H18" s="87">
        <f t="shared" ref="H18:H24" si="1">F18-G18</f>
        <v>0</v>
      </c>
    </row>
    <row r="19" spans="1:8" ht="14.25" customHeight="1">
      <c r="A19" s="48" t="s">
        <v>209</v>
      </c>
      <c r="B19" s="86">
        <v>478339</v>
      </c>
      <c r="C19" s="86">
        <v>544316</v>
      </c>
      <c r="D19" s="87">
        <f t="shared" si="0"/>
        <v>-65977</v>
      </c>
      <c r="E19" s="21" t="s">
        <v>257</v>
      </c>
      <c r="F19" s="92">
        <v>15500000</v>
      </c>
      <c r="G19" s="92">
        <v>15500000</v>
      </c>
      <c r="H19" s="87">
        <f t="shared" si="1"/>
        <v>0</v>
      </c>
    </row>
    <row r="20" spans="1:8" ht="14.25" customHeight="1">
      <c r="A20" s="48" t="s">
        <v>211</v>
      </c>
      <c r="B20" s="86">
        <v>2679137</v>
      </c>
      <c r="C20" s="86">
        <v>2452762</v>
      </c>
      <c r="D20" s="87">
        <f t="shared" si="0"/>
        <v>226375</v>
      </c>
      <c r="E20" s="21" t="s">
        <v>258</v>
      </c>
      <c r="F20" s="92">
        <v>2000000</v>
      </c>
      <c r="G20" s="92">
        <v>2000000</v>
      </c>
      <c r="H20" s="87">
        <f t="shared" si="1"/>
        <v>0</v>
      </c>
    </row>
    <row r="21" spans="1:8" ht="14.25" customHeight="1">
      <c r="A21" s="63" t="s">
        <v>255</v>
      </c>
      <c r="B21" s="86">
        <v>19500000</v>
      </c>
      <c r="C21" s="86">
        <v>15500000</v>
      </c>
      <c r="D21" s="87">
        <f t="shared" si="0"/>
        <v>4000000</v>
      </c>
      <c r="E21" s="21" t="s">
        <v>76</v>
      </c>
      <c r="F21" s="92">
        <v>27681155</v>
      </c>
      <c r="G21" s="92">
        <v>23631487</v>
      </c>
      <c r="H21" s="87">
        <f t="shared" si="1"/>
        <v>4049668</v>
      </c>
    </row>
    <row r="22" spans="1:8" ht="14.25" customHeight="1">
      <c r="A22" s="63" t="s">
        <v>256</v>
      </c>
      <c r="B22" s="86">
        <v>2000000</v>
      </c>
      <c r="C22" s="86">
        <v>2000000</v>
      </c>
      <c r="D22" s="87">
        <f t="shared" si="0"/>
        <v>0</v>
      </c>
      <c r="E22" s="21" t="s">
        <v>215</v>
      </c>
      <c r="F22" s="92">
        <v>4049668</v>
      </c>
      <c r="G22" s="92">
        <v>3609446</v>
      </c>
      <c r="H22" s="87">
        <f t="shared" si="1"/>
        <v>440222</v>
      </c>
    </row>
    <row r="23" spans="1:8" ht="14.25" customHeight="1">
      <c r="A23" s="48"/>
      <c r="B23" s="86"/>
      <c r="C23" s="86"/>
      <c r="D23" s="98">
        <f t="shared" si="0"/>
        <v>0</v>
      </c>
      <c r="E23" s="79" t="s">
        <v>3</v>
      </c>
      <c r="F23" s="88">
        <f>SUM(F16:F18,F21)</f>
        <v>107339457</v>
      </c>
      <c r="G23" s="88">
        <f>SUM(G16:G18,G21)</f>
        <v>104984668</v>
      </c>
      <c r="H23" s="89">
        <f t="shared" si="1"/>
        <v>2354789</v>
      </c>
    </row>
    <row r="24" spans="1:8" ht="20.25" customHeight="1">
      <c r="A24" s="51" t="s">
        <v>216</v>
      </c>
      <c r="B24" s="88">
        <f>SUM(B9,B13)</f>
        <v>111370664</v>
      </c>
      <c r="C24" s="88">
        <f>SUM(C9,C13)</f>
        <v>106795739</v>
      </c>
      <c r="D24" s="98">
        <f t="shared" si="0"/>
        <v>4574925</v>
      </c>
      <c r="E24" s="79" t="s">
        <v>4</v>
      </c>
      <c r="F24" s="96">
        <f>SUM(F14,F23)</f>
        <v>111370664</v>
      </c>
      <c r="G24" s="96">
        <f>SUM(G14,G23)</f>
        <v>106795739</v>
      </c>
      <c r="H24" s="89">
        <f t="shared" si="1"/>
        <v>4574925</v>
      </c>
    </row>
    <row r="25" spans="1:8" ht="7.5" customHeight="1"/>
    <row r="26" spans="1:8" ht="14.25" customHeight="1"/>
    <row r="27" spans="1:8" ht="14.25" customHeight="1"/>
    <row r="28" spans="1:8" ht="14.25" customHeight="1"/>
    <row r="29" spans="1:8" ht="14.25" customHeight="1"/>
    <row r="30" spans="1:8" ht="14.25" customHeight="1"/>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sheetData>
  <mergeCells count="5">
    <mergeCell ref="H7:H8"/>
    <mergeCell ref="D7:D8"/>
    <mergeCell ref="A4:H4"/>
    <mergeCell ref="A5:C5"/>
    <mergeCell ref="E15:H15"/>
  </mergeCells>
  <phoneticPr fontId="2"/>
  <pageMargins left="0.70866141732283472" right="0.19685039370078741" top="0.59055118110236227" bottom="0.59055118110236227" header="0" footer="0"/>
  <pageSetup paperSize="9" scale="95" firstPageNumber="22" orientation="portrait" useFirstPageNumber="1" horizontalDpi="300" verticalDpi="300"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BreakPreview" zoomScaleNormal="100" zoomScaleSheetLayoutView="100" workbookViewId="0"/>
  </sheetViews>
  <sheetFormatPr defaultRowHeight="14.25"/>
  <cols>
    <col min="1" max="8" width="9" style="100"/>
    <col min="9" max="9" width="11.625" style="100" customWidth="1"/>
    <col min="10" max="16384" width="9" style="100"/>
  </cols>
  <sheetData>
    <row r="1" spans="1:9" ht="21.75" customHeight="1"/>
    <row r="2" spans="1:9" ht="17.25">
      <c r="A2" s="180" t="s">
        <v>56</v>
      </c>
      <c r="B2" s="180"/>
      <c r="C2" s="180"/>
      <c r="D2" s="180"/>
      <c r="E2" s="180"/>
      <c r="F2" s="180"/>
      <c r="G2" s="180"/>
      <c r="H2" s="180"/>
      <c r="I2" s="180"/>
    </row>
    <row r="3" spans="1:9">
      <c r="A3" s="102"/>
      <c r="B3" s="102"/>
      <c r="C3" s="102"/>
      <c r="D3" s="102"/>
      <c r="E3" s="102"/>
      <c r="F3" s="102"/>
      <c r="G3" s="102"/>
      <c r="H3" s="102"/>
      <c r="I3" s="102"/>
    </row>
    <row r="4" spans="1:9">
      <c r="A4" s="173" t="s">
        <v>251</v>
      </c>
      <c r="B4" s="173"/>
      <c r="C4" s="173"/>
      <c r="D4" s="173"/>
      <c r="E4" s="173"/>
      <c r="F4" s="173"/>
      <c r="G4" s="173"/>
      <c r="H4" s="173"/>
      <c r="I4" s="173"/>
    </row>
    <row r="6" spans="1:9">
      <c r="A6" s="173" t="s">
        <v>57</v>
      </c>
      <c r="B6" s="173"/>
      <c r="C6" s="173"/>
      <c r="D6" s="173"/>
      <c r="E6" s="173"/>
      <c r="F6" s="173"/>
      <c r="G6" s="173"/>
      <c r="H6" s="173"/>
      <c r="I6" s="173"/>
    </row>
    <row r="7" spans="1:9">
      <c r="A7" s="103" t="s">
        <v>259</v>
      </c>
      <c r="B7" s="104"/>
      <c r="C7" s="104"/>
      <c r="D7" s="104"/>
      <c r="E7" s="104"/>
      <c r="F7" s="104"/>
      <c r="G7" s="104"/>
      <c r="H7" s="104"/>
      <c r="I7" s="104"/>
    </row>
    <row r="9" spans="1:9">
      <c r="A9" s="173" t="s">
        <v>58</v>
      </c>
      <c r="B9" s="173"/>
      <c r="C9" s="173"/>
      <c r="D9" s="173"/>
      <c r="E9" s="173"/>
      <c r="F9" s="173"/>
      <c r="G9" s="173"/>
      <c r="H9" s="173"/>
      <c r="I9" s="173"/>
    </row>
    <row r="10" spans="1:9">
      <c r="A10" s="103" t="s">
        <v>261</v>
      </c>
    </row>
    <row r="11" spans="1:9">
      <c r="A11" s="105" t="s">
        <v>262</v>
      </c>
    </row>
    <row r="13" spans="1:9">
      <c r="A13" s="173" t="s">
        <v>59</v>
      </c>
      <c r="B13" s="173"/>
      <c r="C13" s="173"/>
      <c r="D13" s="173"/>
      <c r="E13" s="173"/>
      <c r="F13" s="173"/>
      <c r="G13" s="173"/>
      <c r="H13" s="173"/>
      <c r="I13" s="173"/>
    </row>
    <row r="14" spans="1:9">
      <c r="A14" s="103" t="s">
        <v>259</v>
      </c>
    </row>
    <row r="16" spans="1:9">
      <c r="A16" s="173" t="s">
        <v>60</v>
      </c>
      <c r="B16" s="173"/>
      <c r="C16" s="173"/>
      <c r="D16" s="173"/>
      <c r="E16" s="173"/>
      <c r="F16" s="173"/>
      <c r="G16" s="173"/>
      <c r="H16" s="173"/>
      <c r="I16" s="173"/>
    </row>
    <row r="17" spans="1:9" ht="30" customHeight="1">
      <c r="A17" s="181" t="s">
        <v>260</v>
      </c>
      <c r="B17" s="181"/>
      <c r="C17" s="181"/>
      <c r="D17" s="181"/>
      <c r="E17" s="181"/>
      <c r="F17" s="181"/>
      <c r="G17" s="181"/>
      <c r="H17" s="181"/>
      <c r="I17" s="181"/>
    </row>
    <row r="19" spans="1:9" s="106" customFormat="1" ht="36.75" customHeight="1">
      <c r="A19" s="178" t="s">
        <v>244</v>
      </c>
      <c r="B19" s="178"/>
      <c r="C19" s="178"/>
      <c r="D19" s="178"/>
      <c r="E19" s="178"/>
      <c r="F19" s="178"/>
      <c r="G19" s="178"/>
      <c r="H19" s="178"/>
      <c r="I19" s="178"/>
    </row>
    <row r="20" spans="1:9" ht="16.5" customHeight="1">
      <c r="A20" s="179" t="s">
        <v>226</v>
      </c>
      <c r="B20" s="179"/>
      <c r="C20" s="179"/>
      <c r="D20" s="179"/>
      <c r="E20" s="179"/>
      <c r="F20" s="179"/>
      <c r="G20" s="179"/>
      <c r="H20" s="179"/>
      <c r="I20" s="179"/>
    </row>
    <row r="21" spans="1:9" s="101" customFormat="1" ht="16.5" customHeight="1">
      <c r="A21" s="179" t="s">
        <v>225</v>
      </c>
      <c r="B21" s="179"/>
      <c r="C21" s="179"/>
      <c r="D21" s="179"/>
      <c r="E21" s="179"/>
      <c r="F21" s="179"/>
      <c r="G21" s="179"/>
      <c r="H21" s="179"/>
      <c r="I21" s="179"/>
    </row>
    <row r="22" spans="1:9">
      <c r="A22" s="107"/>
      <c r="B22" s="107"/>
      <c r="C22" s="107"/>
      <c r="D22" s="107"/>
      <c r="E22" s="107"/>
      <c r="F22" s="107"/>
      <c r="G22" s="107"/>
      <c r="H22" s="107"/>
      <c r="I22" s="107"/>
    </row>
    <row r="23" spans="1:9">
      <c r="A23" s="173" t="s">
        <v>61</v>
      </c>
      <c r="B23" s="173"/>
      <c r="C23" s="173"/>
      <c r="D23" s="173"/>
      <c r="E23" s="173"/>
      <c r="F23" s="173"/>
      <c r="G23" s="173"/>
      <c r="H23" s="173"/>
      <c r="I23" s="173"/>
    </row>
    <row r="24" spans="1:9">
      <c r="A24" s="103" t="s">
        <v>259</v>
      </c>
    </row>
    <row r="26" spans="1:9" ht="22.5" customHeight="1">
      <c r="A26" s="177" t="s">
        <v>77</v>
      </c>
      <c r="B26" s="177"/>
      <c r="C26" s="177"/>
      <c r="D26" s="177"/>
      <c r="E26" s="177"/>
      <c r="F26" s="177"/>
      <c r="G26" s="177"/>
      <c r="H26" s="177"/>
      <c r="I26" s="177"/>
    </row>
    <row r="27" spans="1:9" ht="18" customHeight="1">
      <c r="A27" s="177"/>
      <c r="B27" s="177"/>
      <c r="C27" s="177"/>
      <c r="D27" s="177"/>
      <c r="E27" s="177"/>
      <c r="F27" s="177"/>
      <c r="G27" s="177"/>
      <c r="H27" s="177"/>
      <c r="I27" s="177"/>
    </row>
    <row r="28" spans="1:9" ht="13.5" customHeight="1">
      <c r="A28" s="177" t="s">
        <v>263</v>
      </c>
      <c r="B28" s="177"/>
      <c r="C28" s="177"/>
      <c r="D28" s="177"/>
      <c r="E28" s="177"/>
      <c r="F28" s="177"/>
      <c r="G28" s="177"/>
      <c r="H28" s="177"/>
      <c r="I28" s="177"/>
    </row>
    <row r="30" spans="1:9">
      <c r="A30" s="173" t="s">
        <v>62</v>
      </c>
      <c r="B30" s="173"/>
      <c r="C30" s="173"/>
      <c r="D30" s="173"/>
      <c r="E30" s="173"/>
      <c r="F30" s="173"/>
      <c r="G30" s="173"/>
      <c r="H30" s="173"/>
      <c r="I30" s="173"/>
    </row>
    <row r="31" spans="1:9">
      <c r="A31" s="103" t="s">
        <v>259</v>
      </c>
    </row>
    <row r="33" spans="1:9">
      <c r="A33" s="173" t="s">
        <v>69</v>
      </c>
      <c r="B33" s="173"/>
      <c r="C33" s="173"/>
      <c r="D33" s="173"/>
      <c r="E33" s="173"/>
      <c r="F33" s="173"/>
      <c r="G33" s="173"/>
      <c r="H33" s="173"/>
      <c r="I33" s="173"/>
    </row>
    <row r="34" spans="1:9">
      <c r="A34" s="100" t="s">
        <v>63</v>
      </c>
    </row>
    <row r="35" spans="1:9" ht="17.25" customHeight="1">
      <c r="A35" s="108"/>
      <c r="B35" s="107"/>
      <c r="C35" s="107"/>
      <c r="D35" s="107"/>
      <c r="E35" s="107"/>
      <c r="F35" s="107"/>
      <c r="G35" s="107"/>
      <c r="H35" s="109" t="s">
        <v>227</v>
      </c>
      <c r="I35" s="107"/>
    </row>
    <row r="36" spans="1:9" ht="17.25" customHeight="1">
      <c r="A36" s="176"/>
      <c r="B36" s="176"/>
      <c r="C36" s="176" t="s">
        <v>64</v>
      </c>
      <c r="D36" s="176"/>
      <c r="E36" s="176" t="s">
        <v>65</v>
      </c>
      <c r="F36" s="176"/>
      <c r="G36" s="176" t="s">
        <v>66</v>
      </c>
      <c r="H36" s="176"/>
    </row>
    <row r="37" spans="1:9" ht="17.25" customHeight="1">
      <c r="A37" s="175"/>
      <c r="B37" s="175"/>
      <c r="C37" s="174">
        <v>169950499</v>
      </c>
      <c r="D37" s="174"/>
      <c r="E37" s="174">
        <v>117667142</v>
      </c>
      <c r="F37" s="174"/>
      <c r="G37" s="174">
        <v>52283357</v>
      </c>
      <c r="H37" s="174"/>
    </row>
    <row r="38" spans="1:9" ht="17.25" customHeight="1">
      <c r="A38" s="176" t="s">
        <v>16</v>
      </c>
      <c r="B38" s="176"/>
      <c r="C38" s="174">
        <f>C37</f>
        <v>169950499</v>
      </c>
      <c r="D38" s="174"/>
      <c r="E38" s="174">
        <f>E37</f>
        <v>117667142</v>
      </c>
      <c r="F38" s="174"/>
      <c r="G38" s="174">
        <f>G37</f>
        <v>52283357</v>
      </c>
      <c r="H38" s="174"/>
    </row>
    <row r="40" spans="1:9">
      <c r="A40" s="173" t="s">
        <v>67</v>
      </c>
      <c r="B40" s="173"/>
      <c r="C40" s="173"/>
      <c r="D40" s="173"/>
      <c r="E40" s="173"/>
      <c r="F40" s="173"/>
      <c r="G40" s="173"/>
      <c r="H40" s="173"/>
      <c r="I40" s="173"/>
    </row>
    <row r="41" spans="1:9">
      <c r="A41" s="103" t="s">
        <v>259</v>
      </c>
    </row>
    <row r="43" spans="1:9">
      <c r="A43" s="173" t="s">
        <v>217</v>
      </c>
      <c r="B43" s="173"/>
      <c r="C43" s="173"/>
      <c r="D43" s="173"/>
      <c r="E43" s="173"/>
      <c r="F43" s="173"/>
      <c r="G43" s="173"/>
      <c r="H43" s="173"/>
      <c r="I43" s="173"/>
    </row>
    <row r="44" spans="1:9">
      <c r="A44" s="103" t="s">
        <v>259</v>
      </c>
    </row>
    <row r="46" spans="1:9">
      <c r="A46" s="173" t="s">
        <v>218</v>
      </c>
      <c r="B46" s="173"/>
      <c r="C46" s="173"/>
      <c r="D46" s="173"/>
      <c r="E46" s="173"/>
      <c r="F46" s="173"/>
      <c r="G46" s="173"/>
      <c r="H46" s="173"/>
      <c r="I46" s="173"/>
    </row>
    <row r="47" spans="1:9">
      <c r="A47" s="103" t="s">
        <v>259</v>
      </c>
    </row>
    <row r="48" spans="1:9">
      <c r="A48" s="104"/>
      <c r="B48" s="104"/>
      <c r="C48" s="104"/>
      <c r="D48" s="104"/>
      <c r="E48" s="104"/>
      <c r="F48" s="104"/>
      <c r="G48" s="104"/>
      <c r="H48" s="104"/>
      <c r="I48" s="104"/>
    </row>
    <row r="49" spans="1:9">
      <c r="A49" s="173" t="s">
        <v>219</v>
      </c>
      <c r="B49" s="173"/>
      <c r="C49" s="173"/>
      <c r="D49" s="173"/>
      <c r="E49" s="173"/>
      <c r="F49" s="173"/>
      <c r="G49" s="173"/>
      <c r="H49" s="173"/>
      <c r="I49" s="173"/>
    </row>
    <row r="50" spans="1:9">
      <c r="A50" s="103" t="s">
        <v>259</v>
      </c>
      <c r="B50" s="104"/>
      <c r="C50" s="104"/>
      <c r="D50" s="104"/>
      <c r="E50" s="104"/>
      <c r="F50" s="104"/>
      <c r="G50" s="104"/>
      <c r="H50" s="104"/>
      <c r="I50" s="104"/>
    </row>
    <row r="52" spans="1:9">
      <c r="A52" s="173" t="s">
        <v>220</v>
      </c>
      <c r="B52" s="173"/>
      <c r="C52" s="173"/>
      <c r="D52" s="173"/>
      <c r="E52" s="173"/>
      <c r="F52" s="173"/>
      <c r="G52" s="173"/>
      <c r="H52" s="173"/>
      <c r="I52" s="173"/>
    </row>
    <row r="53" spans="1:9">
      <c r="A53" s="103" t="s">
        <v>259</v>
      </c>
    </row>
    <row r="55" spans="1:9">
      <c r="A55" s="173" t="s">
        <v>221</v>
      </c>
      <c r="B55" s="173"/>
      <c r="C55" s="173"/>
      <c r="D55" s="173"/>
      <c r="E55" s="173"/>
      <c r="F55" s="173"/>
      <c r="G55" s="173"/>
      <c r="H55" s="173"/>
      <c r="I55" s="173"/>
    </row>
    <row r="56" spans="1:9">
      <c r="A56" s="173" t="s">
        <v>68</v>
      </c>
      <c r="B56" s="173"/>
      <c r="C56" s="173"/>
      <c r="D56" s="173"/>
      <c r="E56" s="173"/>
      <c r="F56" s="173"/>
      <c r="G56" s="173"/>
      <c r="H56" s="173"/>
      <c r="I56" s="173"/>
    </row>
    <row r="57" spans="1:9">
      <c r="A57" s="103" t="s">
        <v>259</v>
      </c>
    </row>
  </sheetData>
  <mergeCells count="34">
    <mergeCell ref="A36:B36"/>
    <mergeCell ref="C36:D36"/>
    <mergeCell ref="A2:I2"/>
    <mergeCell ref="A6:I6"/>
    <mergeCell ref="A9:I9"/>
    <mergeCell ref="A13:I13"/>
    <mergeCell ref="A20:I20"/>
    <mergeCell ref="A4:I4"/>
    <mergeCell ref="A17:I17"/>
    <mergeCell ref="A26:I27"/>
    <mergeCell ref="A16:I16"/>
    <mergeCell ref="A23:I23"/>
    <mergeCell ref="E36:F36"/>
    <mergeCell ref="G36:H36"/>
    <mergeCell ref="A19:I19"/>
    <mergeCell ref="A21:I21"/>
    <mergeCell ref="A28:I28"/>
    <mergeCell ref="A30:I30"/>
    <mergeCell ref="A33:I33"/>
    <mergeCell ref="E38:F38"/>
    <mergeCell ref="G38:H38"/>
    <mergeCell ref="A37:B37"/>
    <mergeCell ref="C37:D37"/>
    <mergeCell ref="E37:F37"/>
    <mergeCell ref="G37:H37"/>
    <mergeCell ref="A38:B38"/>
    <mergeCell ref="C38:D38"/>
    <mergeCell ref="A56:I56"/>
    <mergeCell ref="A40:I40"/>
    <mergeCell ref="A43:I43"/>
    <mergeCell ref="A46:I46"/>
    <mergeCell ref="A52:I52"/>
    <mergeCell ref="A55:I55"/>
    <mergeCell ref="A49:I49"/>
  </mergeCells>
  <phoneticPr fontId="2"/>
  <pageMargins left="0.70866141732283472" right="0.19685039370078741" top="0.59055118110236227" bottom="0.59055118110236227" header="0" footer="0"/>
  <pageSetup paperSize="9" scale="93" firstPageNumber="27" orientation="portrait" useFirstPageNumber="1" horizontalDpi="300" verticalDpi="300" r:id="rId1"/>
  <headerFooter>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93"/>
  <sheetViews>
    <sheetView view="pageBreakPreview" zoomScaleNormal="100" zoomScaleSheetLayoutView="100" workbookViewId="0">
      <pane xSplit="18765" topLeftCell="M1"/>
      <selection pane="topRight" activeCell="M231" sqref="M231"/>
    </sheetView>
  </sheetViews>
  <sheetFormatPr defaultRowHeight="13.5"/>
  <cols>
    <col min="1" max="1" width="3.75" style="23" customWidth="1"/>
    <col min="2" max="2" width="3.375" style="23" customWidth="1"/>
    <col min="3" max="3" width="36.125" style="23" customWidth="1"/>
    <col min="4" max="7" width="11.5" style="23" customWidth="1"/>
    <col min="8" max="8" width="25.25" style="23" customWidth="1"/>
    <col min="9" max="16384" width="9" style="23"/>
  </cols>
  <sheetData>
    <row r="1" spans="1:7" ht="21.75" customHeight="1"/>
    <row r="2" spans="1:7" ht="15" customHeight="1">
      <c r="A2" s="24"/>
      <c r="B2" s="24"/>
      <c r="C2" s="24"/>
      <c r="D2" s="32"/>
      <c r="E2" s="32"/>
      <c r="G2" s="32" t="s">
        <v>111</v>
      </c>
    </row>
    <row r="3" spans="1:7">
      <c r="A3" s="143" t="s">
        <v>304</v>
      </c>
      <c r="B3" s="143"/>
      <c r="C3" s="143"/>
      <c r="D3" s="143"/>
      <c r="E3" s="143"/>
      <c r="F3" s="143"/>
      <c r="G3" s="143"/>
    </row>
    <row r="4" spans="1:7" s="31" customFormat="1">
      <c r="A4" s="33"/>
      <c r="B4" s="33"/>
      <c r="C4" s="33"/>
      <c r="D4" s="35"/>
      <c r="E4" s="35"/>
      <c r="F4" s="35"/>
      <c r="G4" s="35"/>
    </row>
    <row r="5" spans="1:7">
      <c r="A5" s="143" t="s">
        <v>248</v>
      </c>
      <c r="B5" s="143"/>
      <c r="C5" s="143"/>
      <c r="D5" s="143"/>
      <c r="E5" s="143"/>
      <c r="F5" s="143"/>
      <c r="G5" s="143"/>
    </row>
    <row r="6" spans="1:7" ht="13.5" customHeight="1">
      <c r="A6" s="149" t="s">
        <v>251</v>
      </c>
      <c r="B6" s="149"/>
      <c r="C6" s="149"/>
      <c r="D6" s="59"/>
      <c r="E6" s="59"/>
      <c r="F6" s="59"/>
      <c r="G6" s="59" t="s">
        <v>227</v>
      </c>
    </row>
    <row r="7" spans="1:7">
      <c r="A7" s="146" t="s">
        <v>74</v>
      </c>
      <c r="B7" s="147"/>
      <c r="C7" s="148"/>
      <c r="D7" s="60" t="s">
        <v>228</v>
      </c>
      <c r="E7" s="60" t="s">
        <v>229</v>
      </c>
      <c r="F7" s="60" t="s">
        <v>230</v>
      </c>
      <c r="G7" s="60" t="s">
        <v>12</v>
      </c>
    </row>
    <row r="8" spans="1:7" ht="14.25" customHeight="1">
      <c r="A8" s="154" t="s">
        <v>246</v>
      </c>
      <c r="B8" s="154" t="s">
        <v>15</v>
      </c>
      <c r="C8" s="21" t="s">
        <v>113</v>
      </c>
      <c r="D8" s="119">
        <f>SUM(D9:D11)</f>
        <v>129880000</v>
      </c>
      <c r="E8" s="119">
        <f>SUM(E9:E11)</f>
        <v>130969186</v>
      </c>
      <c r="F8" s="119">
        <f>D8-E8</f>
        <v>-1089186</v>
      </c>
      <c r="G8" s="119"/>
    </row>
    <row r="9" spans="1:7" ht="14.25" customHeight="1">
      <c r="A9" s="152"/>
      <c r="B9" s="152"/>
      <c r="C9" s="21" t="s">
        <v>139</v>
      </c>
      <c r="D9" s="119">
        <v>104610000</v>
      </c>
      <c r="E9" s="119">
        <v>104564360</v>
      </c>
      <c r="F9" s="119">
        <f t="shared" ref="F9:F72" si="0">D9-E9</f>
        <v>45640</v>
      </c>
      <c r="G9" s="119"/>
    </row>
    <row r="10" spans="1:7" ht="14.25" customHeight="1">
      <c r="A10" s="152"/>
      <c r="B10" s="152"/>
      <c r="C10" s="21" t="s">
        <v>79</v>
      </c>
      <c r="D10" s="119">
        <v>3030000</v>
      </c>
      <c r="E10" s="119">
        <v>3281722</v>
      </c>
      <c r="F10" s="119">
        <f t="shared" si="0"/>
        <v>-251722</v>
      </c>
      <c r="G10" s="119"/>
    </row>
    <row r="11" spans="1:7" ht="14.25" customHeight="1">
      <c r="A11" s="152"/>
      <c r="B11" s="152"/>
      <c r="C11" s="21" t="s">
        <v>140</v>
      </c>
      <c r="D11" s="119">
        <f>D12</f>
        <v>22240000</v>
      </c>
      <c r="E11" s="119">
        <f>E12</f>
        <v>23123104</v>
      </c>
      <c r="F11" s="119">
        <f t="shared" si="0"/>
        <v>-883104</v>
      </c>
      <c r="G11" s="119"/>
    </row>
    <row r="12" spans="1:7" ht="14.25" customHeight="1">
      <c r="A12" s="152"/>
      <c r="B12" s="152"/>
      <c r="C12" s="21" t="s">
        <v>118</v>
      </c>
      <c r="D12" s="119">
        <v>22240000</v>
      </c>
      <c r="E12" s="119">
        <v>23123104</v>
      </c>
      <c r="F12" s="119">
        <f t="shared" si="0"/>
        <v>-883104</v>
      </c>
      <c r="G12" s="119"/>
    </row>
    <row r="13" spans="1:7" ht="14.25" customHeight="1">
      <c r="A13" s="152"/>
      <c r="B13" s="152"/>
      <c r="C13" s="21" t="s">
        <v>141</v>
      </c>
      <c r="D13" s="119">
        <v>200000</v>
      </c>
      <c r="E13" s="119">
        <v>318610</v>
      </c>
      <c r="F13" s="119">
        <f t="shared" si="0"/>
        <v>-118610</v>
      </c>
      <c r="G13" s="119"/>
    </row>
    <row r="14" spans="1:7" ht="14.25" customHeight="1">
      <c r="A14" s="152"/>
      <c r="B14" s="152"/>
      <c r="C14" s="21" t="s">
        <v>119</v>
      </c>
      <c r="D14" s="119">
        <v>60000</v>
      </c>
      <c r="E14" s="119">
        <v>7074</v>
      </c>
      <c r="F14" s="119">
        <f t="shared" si="0"/>
        <v>52926</v>
      </c>
      <c r="G14" s="119"/>
    </row>
    <row r="15" spans="1:7" ht="14.25" customHeight="1">
      <c r="A15" s="152"/>
      <c r="B15" s="152"/>
      <c r="C15" s="21" t="s">
        <v>129</v>
      </c>
      <c r="D15" s="119">
        <f>D16</f>
        <v>0</v>
      </c>
      <c r="E15" s="119">
        <f>E16</f>
        <v>32400</v>
      </c>
      <c r="F15" s="119">
        <f t="shared" si="0"/>
        <v>-32400</v>
      </c>
      <c r="G15" s="119"/>
    </row>
    <row r="16" spans="1:7" ht="14.25" customHeight="1">
      <c r="A16" s="152"/>
      <c r="B16" s="152"/>
      <c r="C16" s="21" t="s">
        <v>166</v>
      </c>
      <c r="D16" s="119">
        <v>0</v>
      </c>
      <c r="E16" s="119">
        <v>32400</v>
      </c>
      <c r="F16" s="120">
        <f t="shared" si="0"/>
        <v>-32400</v>
      </c>
      <c r="G16" s="119"/>
    </row>
    <row r="17" spans="1:7" ht="14.25" customHeight="1">
      <c r="A17" s="152"/>
      <c r="B17" s="153"/>
      <c r="C17" s="25" t="s">
        <v>130</v>
      </c>
      <c r="D17" s="121">
        <f>SUM(D8,D13:D15)</f>
        <v>130140000</v>
      </c>
      <c r="E17" s="121">
        <f>SUM(E8,E13:E15)</f>
        <v>131327270</v>
      </c>
      <c r="F17" s="120">
        <f t="shared" si="0"/>
        <v>-1187270</v>
      </c>
      <c r="G17" s="121"/>
    </row>
    <row r="18" spans="1:7" ht="14.25" customHeight="1">
      <c r="A18" s="152"/>
      <c r="B18" s="154" t="s">
        <v>14</v>
      </c>
      <c r="C18" s="20" t="s">
        <v>120</v>
      </c>
      <c r="D18" s="119">
        <f>SUM(D19:D23)</f>
        <v>103460000</v>
      </c>
      <c r="E18" s="119">
        <f>SUM(E19:E23)</f>
        <v>104772663</v>
      </c>
      <c r="F18" s="119">
        <f t="shared" si="0"/>
        <v>-1312663</v>
      </c>
      <c r="G18" s="119"/>
    </row>
    <row r="19" spans="1:7" ht="14.25" customHeight="1">
      <c r="A19" s="152"/>
      <c r="B19" s="152"/>
      <c r="C19" s="20" t="s">
        <v>142</v>
      </c>
      <c r="D19" s="119">
        <v>45870000</v>
      </c>
      <c r="E19" s="119">
        <v>45960323</v>
      </c>
      <c r="F19" s="119">
        <f t="shared" si="0"/>
        <v>-90323</v>
      </c>
      <c r="G19" s="119"/>
    </row>
    <row r="20" spans="1:7" ht="14.25" customHeight="1">
      <c r="A20" s="152"/>
      <c r="B20" s="152"/>
      <c r="C20" s="20" t="s">
        <v>305</v>
      </c>
      <c r="D20" s="119">
        <v>26840000</v>
      </c>
      <c r="E20" s="119">
        <v>25424196</v>
      </c>
      <c r="F20" s="119">
        <f t="shared" si="0"/>
        <v>1415804</v>
      </c>
      <c r="G20" s="119"/>
    </row>
    <row r="21" spans="1:7" ht="14.25" customHeight="1">
      <c r="A21" s="152"/>
      <c r="B21" s="152"/>
      <c r="C21" s="20" t="s">
        <v>143</v>
      </c>
      <c r="D21" s="119">
        <v>17020000</v>
      </c>
      <c r="E21" s="119">
        <v>17963238</v>
      </c>
      <c r="F21" s="119">
        <f t="shared" si="0"/>
        <v>-943238</v>
      </c>
      <c r="G21" s="119"/>
    </row>
    <row r="22" spans="1:7" ht="14.25" customHeight="1">
      <c r="A22" s="152"/>
      <c r="B22" s="152"/>
      <c r="C22" s="21" t="s">
        <v>75</v>
      </c>
      <c r="D22" s="119">
        <v>990000</v>
      </c>
      <c r="E22" s="119">
        <v>938700</v>
      </c>
      <c r="F22" s="119">
        <f t="shared" si="0"/>
        <v>51300</v>
      </c>
      <c r="G22" s="119"/>
    </row>
    <row r="23" spans="1:7" ht="14.25" customHeight="1">
      <c r="A23" s="152"/>
      <c r="B23" s="152"/>
      <c r="C23" s="20" t="s">
        <v>144</v>
      </c>
      <c r="D23" s="119">
        <v>12740000</v>
      </c>
      <c r="E23" s="119">
        <v>14486206</v>
      </c>
      <c r="F23" s="119">
        <f t="shared" si="0"/>
        <v>-1746206</v>
      </c>
      <c r="G23" s="119"/>
    </row>
    <row r="24" spans="1:7" ht="14.25" customHeight="1">
      <c r="A24" s="152"/>
      <c r="B24" s="152"/>
      <c r="C24" s="20" t="s">
        <v>121</v>
      </c>
      <c r="D24" s="119">
        <f>SUM(D25:D30)</f>
        <v>14640000</v>
      </c>
      <c r="E24" s="119">
        <f>SUM(E25:E30)</f>
        <v>14527794</v>
      </c>
      <c r="F24" s="119">
        <f t="shared" si="0"/>
        <v>112206</v>
      </c>
      <c r="G24" s="119"/>
    </row>
    <row r="25" spans="1:7" ht="14.25" customHeight="1">
      <c r="A25" s="152"/>
      <c r="B25" s="152"/>
      <c r="C25" s="20" t="s">
        <v>145</v>
      </c>
      <c r="D25" s="119">
        <v>7390000</v>
      </c>
      <c r="E25" s="119">
        <v>7381887</v>
      </c>
      <c r="F25" s="119">
        <f t="shared" si="0"/>
        <v>8113</v>
      </c>
      <c r="G25" s="119"/>
    </row>
    <row r="26" spans="1:7" ht="14.25" customHeight="1">
      <c r="A26" s="152"/>
      <c r="B26" s="152"/>
      <c r="C26" s="20" t="s">
        <v>146</v>
      </c>
      <c r="D26" s="119">
        <v>600000</v>
      </c>
      <c r="E26" s="119">
        <v>584149</v>
      </c>
      <c r="F26" s="119">
        <f t="shared" si="0"/>
        <v>15851</v>
      </c>
      <c r="G26" s="119"/>
    </row>
    <row r="27" spans="1:7" ht="14.25" customHeight="1">
      <c r="A27" s="152"/>
      <c r="B27" s="152"/>
      <c r="C27" s="20" t="s">
        <v>147</v>
      </c>
      <c r="D27" s="119">
        <v>2000000</v>
      </c>
      <c r="E27" s="119">
        <v>2606631</v>
      </c>
      <c r="F27" s="119">
        <f t="shared" si="0"/>
        <v>-606631</v>
      </c>
      <c r="G27" s="119"/>
    </row>
    <row r="28" spans="1:7" ht="14.25" customHeight="1">
      <c r="A28" s="152"/>
      <c r="B28" s="152"/>
      <c r="C28" s="20" t="s">
        <v>148</v>
      </c>
      <c r="D28" s="119">
        <v>3110000</v>
      </c>
      <c r="E28" s="119">
        <v>2790590</v>
      </c>
      <c r="F28" s="119">
        <f t="shared" si="0"/>
        <v>319410</v>
      </c>
      <c r="G28" s="119"/>
    </row>
    <row r="29" spans="1:7" ht="14.25" customHeight="1">
      <c r="A29" s="152"/>
      <c r="B29" s="152"/>
      <c r="C29" s="20" t="s">
        <v>149</v>
      </c>
      <c r="D29" s="119">
        <v>800000</v>
      </c>
      <c r="E29" s="119">
        <v>568214</v>
      </c>
      <c r="F29" s="119">
        <f t="shared" si="0"/>
        <v>231786</v>
      </c>
      <c r="G29" s="119"/>
    </row>
    <row r="30" spans="1:7" ht="14.25" customHeight="1">
      <c r="A30" s="152"/>
      <c r="B30" s="152"/>
      <c r="C30" s="20" t="s">
        <v>167</v>
      </c>
      <c r="D30" s="119">
        <v>740000</v>
      </c>
      <c r="E30" s="119">
        <v>596323</v>
      </c>
      <c r="F30" s="119">
        <f t="shared" si="0"/>
        <v>143677</v>
      </c>
      <c r="G30" s="119"/>
    </row>
    <row r="31" spans="1:7" ht="14.25" customHeight="1">
      <c r="A31" s="152"/>
      <c r="B31" s="152"/>
      <c r="C31" s="20" t="s">
        <v>122</v>
      </c>
      <c r="D31" s="119">
        <f>SUM(D32:D47)</f>
        <v>8080000</v>
      </c>
      <c r="E31" s="119">
        <f>SUM(E32:E47)</f>
        <v>7528524</v>
      </c>
      <c r="F31" s="119">
        <f t="shared" si="0"/>
        <v>551476</v>
      </c>
      <c r="G31" s="119"/>
    </row>
    <row r="32" spans="1:7" ht="14.25" customHeight="1">
      <c r="A32" s="152"/>
      <c r="B32" s="152"/>
      <c r="C32" s="20" t="s">
        <v>151</v>
      </c>
      <c r="D32" s="119">
        <v>720000</v>
      </c>
      <c r="E32" s="119">
        <v>579895</v>
      </c>
      <c r="F32" s="119">
        <f t="shared" si="0"/>
        <v>140105</v>
      </c>
      <c r="G32" s="119"/>
    </row>
    <row r="33" spans="1:7" ht="14.25" customHeight="1">
      <c r="A33" s="152"/>
      <c r="B33" s="152"/>
      <c r="C33" s="20" t="s">
        <v>152</v>
      </c>
      <c r="D33" s="119">
        <v>440000</v>
      </c>
      <c r="E33" s="119">
        <v>469754</v>
      </c>
      <c r="F33" s="119">
        <f t="shared" si="0"/>
        <v>-29754</v>
      </c>
      <c r="G33" s="119"/>
    </row>
    <row r="34" spans="1:7" ht="14.25" customHeight="1">
      <c r="A34" s="152"/>
      <c r="B34" s="152"/>
      <c r="C34" s="20" t="s">
        <v>153</v>
      </c>
      <c r="D34" s="119">
        <v>660000</v>
      </c>
      <c r="E34" s="119">
        <v>623587</v>
      </c>
      <c r="F34" s="119">
        <f t="shared" si="0"/>
        <v>36413</v>
      </c>
      <c r="G34" s="119"/>
    </row>
    <row r="35" spans="1:7" ht="14.25" customHeight="1">
      <c r="A35" s="152"/>
      <c r="B35" s="152"/>
      <c r="C35" s="20" t="s">
        <v>154</v>
      </c>
      <c r="D35" s="119">
        <v>600000</v>
      </c>
      <c r="E35" s="119">
        <v>589540</v>
      </c>
      <c r="F35" s="119">
        <f t="shared" si="0"/>
        <v>10460</v>
      </c>
      <c r="G35" s="119"/>
    </row>
    <row r="36" spans="1:7" ht="14.25" customHeight="1">
      <c r="A36" s="152"/>
      <c r="B36" s="152"/>
      <c r="C36" s="20" t="s">
        <v>155</v>
      </c>
      <c r="D36" s="119">
        <v>40000</v>
      </c>
      <c r="E36" s="119">
        <v>34559</v>
      </c>
      <c r="F36" s="119">
        <f t="shared" si="0"/>
        <v>5441</v>
      </c>
      <c r="G36" s="119"/>
    </row>
    <row r="37" spans="1:7" ht="14.25" customHeight="1">
      <c r="A37" s="152"/>
      <c r="B37" s="152"/>
      <c r="C37" s="20" t="s">
        <v>148</v>
      </c>
      <c r="D37" s="119">
        <v>300000</v>
      </c>
      <c r="E37" s="119">
        <v>318784</v>
      </c>
      <c r="F37" s="119">
        <f t="shared" si="0"/>
        <v>-18784</v>
      </c>
      <c r="G37" s="119"/>
    </row>
    <row r="38" spans="1:7" ht="14.25" customHeight="1">
      <c r="A38" s="152"/>
      <c r="B38" s="152"/>
      <c r="C38" s="20" t="s">
        <v>156</v>
      </c>
      <c r="D38" s="119">
        <v>1500000</v>
      </c>
      <c r="E38" s="119">
        <v>1169729</v>
      </c>
      <c r="F38" s="119">
        <f t="shared" si="0"/>
        <v>330271</v>
      </c>
      <c r="G38" s="119"/>
    </row>
    <row r="39" spans="1:7" ht="14.25" customHeight="1">
      <c r="A39" s="152"/>
      <c r="B39" s="152"/>
      <c r="C39" s="20" t="s">
        <v>157</v>
      </c>
      <c r="D39" s="119">
        <v>500000</v>
      </c>
      <c r="E39" s="119">
        <v>470013</v>
      </c>
      <c r="F39" s="119">
        <f t="shared" si="0"/>
        <v>29987</v>
      </c>
      <c r="G39" s="119"/>
    </row>
    <row r="40" spans="1:7" ht="14.25" customHeight="1">
      <c r="A40" s="152"/>
      <c r="B40" s="152"/>
      <c r="C40" s="20" t="s">
        <v>158</v>
      </c>
      <c r="D40" s="119">
        <v>20000</v>
      </c>
      <c r="E40" s="119">
        <v>12938</v>
      </c>
      <c r="F40" s="119">
        <f t="shared" si="0"/>
        <v>7062</v>
      </c>
      <c r="G40" s="119"/>
    </row>
    <row r="41" spans="1:7" ht="14.25" customHeight="1">
      <c r="A41" s="152"/>
      <c r="B41" s="152"/>
      <c r="C41" s="20" t="s">
        <v>159</v>
      </c>
      <c r="D41" s="119">
        <v>540000</v>
      </c>
      <c r="E41" s="119">
        <v>658935</v>
      </c>
      <c r="F41" s="119">
        <f t="shared" si="0"/>
        <v>-118935</v>
      </c>
      <c r="G41" s="119"/>
    </row>
    <row r="42" spans="1:7" ht="14.25" customHeight="1">
      <c r="A42" s="152"/>
      <c r="B42" s="152"/>
      <c r="C42" s="20" t="s">
        <v>160</v>
      </c>
      <c r="D42" s="119">
        <v>310000</v>
      </c>
      <c r="E42" s="119">
        <v>230843</v>
      </c>
      <c r="F42" s="119">
        <f t="shared" si="0"/>
        <v>79157</v>
      </c>
      <c r="G42" s="119"/>
    </row>
    <row r="43" spans="1:7" ht="14.25" customHeight="1">
      <c r="A43" s="152"/>
      <c r="B43" s="152"/>
      <c r="C43" s="20" t="s">
        <v>161</v>
      </c>
      <c r="D43" s="119">
        <v>310000</v>
      </c>
      <c r="E43" s="119">
        <v>284063</v>
      </c>
      <c r="F43" s="119">
        <f t="shared" si="0"/>
        <v>25937</v>
      </c>
      <c r="G43" s="119"/>
    </row>
    <row r="44" spans="1:7" ht="14.25" customHeight="1">
      <c r="A44" s="152"/>
      <c r="B44" s="152"/>
      <c r="C44" s="20" t="s">
        <v>150</v>
      </c>
      <c r="D44" s="119">
        <v>30000</v>
      </c>
      <c r="E44" s="119">
        <v>19656</v>
      </c>
      <c r="F44" s="119">
        <f t="shared" si="0"/>
        <v>10344</v>
      </c>
      <c r="G44" s="119"/>
    </row>
    <row r="45" spans="1:7" ht="14.25" customHeight="1">
      <c r="A45" s="152"/>
      <c r="B45" s="152"/>
      <c r="C45" s="20" t="s">
        <v>162</v>
      </c>
      <c r="D45" s="119">
        <v>20000</v>
      </c>
      <c r="E45" s="119">
        <v>17900</v>
      </c>
      <c r="F45" s="119">
        <f t="shared" si="0"/>
        <v>2100</v>
      </c>
      <c r="G45" s="119"/>
    </row>
    <row r="46" spans="1:7" ht="14.25" customHeight="1">
      <c r="A46" s="152"/>
      <c r="B46" s="152"/>
      <c r="C46" s="20" t="s">
        <v>168</v>
      </c>
      <c r="D46" s="119">
        <v>990000</v>
      </c>
      <c r="E46" s="119">
        <v>996960</v>
      </c>
      <c r="F46" s="119">
        <f t="shared" si="0"/>
        <v>-6960</v>
      </c>
      <c r="G46" s="119"/>
    </row>
    <row r="47" spans="1:7" ht="14.25" customHeight="1">
      <c r="A47" s="152"/>
      <c r="B47" s="152"/>
      <c r="C47" s="20" t="s">
        <v>167</v>
      </c>
      <c r="D47" s="119">
        <v>1100000</v>
      </c>
      <c r="E47" s="119">
        <v>1051368</v>
      </c>
      <c r="F47" s="120">
        <f t="shared" si="0"/>
        <v>48632</v>
      </c>
      <c r="G47" s="119"/>
    </row>
    <row r="48" spans="1:7" ht="14.25" customHeight="1">
      <c r="A48" s="152"/>
      <c r="B48" s="153"/>
      <c r="C48" s="25" t="s">
        <v>137</v>
      </c>
      <c r="D48" s="121">
        <f>SUM(D18,D24,D31)</f>
        <v>126180000</v>
      </c>
      <c r="E48" s="121">
        <f>SUM(E18,E24,E31)</f>
        <v>126828981</v>
      </c>
      <c r="F48" s="120">
        <f t="shared" si="0"/>
        <v>-648981</v>
      </c>
      <c r="G48" s="121"/>
    </row>
    <row r="49" spans="1:7" ht="14.25" customHeight="1">
      <c r="A49" s="153"/>
      <c r="B49" s="146" t="s">
        <v>138</v>
      </c>
      <c r="C49" s="148"/>
      <c r="D49" s="122">
        <f>D17-D48</f>
        <v>3960000</v>
      </c>
      <c r="E49" s="122">
        <f>E17-E48</f>
        <v>4498289</v>
      </c>
      <c r="F49" s="120">
        <f t="shared" si="0"/>
        <v>-538289</v>
      </c>
      <c r="G49" s="121"/>
    </row>
    <row r="50" spans="1:7" ht="14.25" customHeight="1">
      <c r="A50" s="154" t="s">
        <v>108</v>
      </c>
      <c r="B50" s="154" t="s">
        <v>15</v>
      </c>
      <c r="C50" s="21"/>
      <c r="D50" s="119"/>
      <c r="E50" s="119"/>
      <c r="F50" s="119"/>
      <c r="G50" s="119"/>
    </row>
    <row r="51" spans="1:7" ht="14.25" customHeight="1">
      <c r="A51" s="152"/>
      <c r="B51" s="182"/>
      <c r="C51" s="21"/>
      <c r="D51" s="119"/>
      <c r="E51" s="119"/>
      <c r="F51" s="119"/>
      <c r="G51" s="119"/>
    </row>
    <row r="52" spans="1:7" ht="14.25" customHeight="1">
      <c r="A52" s="152"/>
      <c r="B52" s="182"/>
      <c r="C52" s="21"/>
      <c r="D52" s="119"/>
      <c r="E52" s="119"/>
      <c r="F52" s="120"/>
      <c r="G52" s="119"/>
    </row>
    <row r="53" spans="1:7" ht="14.25" customHeight="1">
      <c r="A53" s="152"/>
      <c r="B53" s="183"/>
      <c r="C53" s="25" t="s">
        <v>104</v>
      </c>
      <c r="D53" s="121">
        <f>SUM(D50:D52)</f>
        <v>0</v>
      </c>
      <c r="E53" s="121">
        <f>SUM(E50:E52)</f>
        <v>0</v>
      </c>
      <c r="F53" s="120">
        <f t="shared" si="0"/>
        <v>0</v>
      </c>
      <c r="G53" s="121"/>
    </row>
    <row r="54" spans="1:7" ht="14.25" customHeight="1">
      <c r="A54" s="152"/>
      <c r="B54" s="154" t="s">
        <v>14</v>
      </c>
      <c r="C54" s="21" t="s">
        <v>110</v>
      </c>
      <c r="D54" s="119">
        <f>D55</f>
        <v>0</v>
      </c>
      <c r="E54" s="119">
        <f>E55</f>
        <v>966600</v>
      </c>
      <c r="F54" s="119">
        <f t="shared" si="0"/>
        <v>-966600</v>
      </c>
      <c r="G54" s="119"/>
    </row>
    <row r="55" spans="1:7" ht="14.25" customHeight="1">
      <c r="A55" s="152"/>
      <c r="B55" s="152"/>
      <c r="C55" s="21" t="s">
        <v>109</v>
      </c>
      <c r="D55" s="119">
        <v>0</v>
      </c>
      <c r="E55" s="119">
        <v>966600</v>
      </c>
      <c r="F55" s="119">
        <f t="shared" si="0"/>
        <v>-966600</v>
      </c>
      <c r="G55" s="119"/>
    </row>
    <row r="56" spans="1:7" ht="14.25" customHeight="1">
      <c r="A56" s="152"/>
      <c r="B56" s="152"/>
      <c r="C56" s="21"/>
      <c r="D56" s="119"/>
      <c r="E56" s="119"/>
      <c r="F56" s="119"/>
      <c r="G56" s="119"/>
    </row>
    <row r="57" spans="1:7" ht="14.25" customHeight="1">
      <c r="A57" s="152"/>
      <c r="B57" s="152"/>
      <c r="C57" s="21"/>
      <c r="D57" s="119"/>
      <c r="E57" s="119"/>
      <c r="F57" s="120"/>
      <c r="G57" s="119"/>
    </row>
    <row r="58" spans="1:7" ht="14.25" customHeight="1">
      <c r="A58" s="152"/>
      <c r="B58" s="153"/>
      <c r="C58" s="25" t="s">
        <v>103</v>
      </c>
      <c r="D58" s="121">
        <f>SUM(D54)</f>
        <v>0</v>
      </c>
      <c r="E58" s="121">
        <f>SUM(E54)</f>
        <v>966600</v>
      </c>
      <c r="F58" s="120">
        <f t="shared" si="0"/>
        <v>-966600</v>
      </c>
      <c r="G58" s="121"/>
    </row>
    <row r="59" spans="1:7" ht="14.25" customHeight="1">
      <c r="A59" s="153"/>
      <c r="B59" s="155" t="s">
        <v>107</v>
      </c>
      <c r="C59" s="156"/>
      <c r="D59" s="122">
        <f>D53-D58</f>
        <v>0</v>
      </c>
      <c r="E59" s="122">
        <f>E53-E58</f>
        <v>-966600</v>
      </c>
      <c r="F59" s="120">
        <f t="shared" si="0"/>
        <v>966600</v>
      </c>
      <c r="G59" s="121"/>
    </row>
    <row r="60" spans="1:7">
      <c r="A60" s="146" t="s">
        <v>74</v>
      </c>
      <c r="B60" s="147"/>
      <c r="C60" s="148"/>
      <c r="D60" s="125" t="s">
        <v>228</v>
      </c>
      <c r="E60" s="125" t="s">
        <v>229</v>
      </c>
      <c r="F60" s="125" t="s">
        <v>230</v>
      </c>
      <c r="G60" s="125" t="s">
        <v>12</v>
      </c>
    </row>
    <row r="61" spans="1:7" ht="14.25" customHeight="1">
      <c r="A61" s="158" t="s">
        <v>134</v>
      </c>
      <c r="B61" s="158" t="s">
        <v>15</v>
      </c>
      <c r="C61" s="21" t="s">
        <v>124</v>
      </c>
      <c r="D61" s="119">
        <f>D62</f>
        <v>0</v>
      </c>
      <c r="E61" s="119">
        <f>E62</f>
        <v>990000</v>
      </c>
      <c r="F61" s="119">
        <f t="shared" si="0"/>
        <v>-990000</v>
      </c>
      <c r="G61" s="119"/>
    </row>
    <row r="62" spans="1:7" ht="14.25" customHeight="1">
      <c r="A62" s="158"/>
      <c r="B62" s="158"/>
      <c r="C62" s="21" t="s">
        <v>306</v>
      </c>
      <c r="D62" s="119">
        <v>0</v>
      </c>
      <c r="E62" s="119">
        <v>990000</v>
      </c>
      <c r="F62" s="119">
        <f t="shared" si="0"/>
        <v>-990000</v>
      </c>
      <c r="G62" s="119"/>
    </row>
    <row r="63" spans="1:7" ht="14.25" customHeight="1">
      <c r="A63" s="158"/>
      <c r="B63" s="158"/>
      <c r="C63" s="21"/>
      <c r="D63" s="119"/>
      <c r="E63" s="119"/>
      <c r="F63" s="120"/>
      <c r="G63" s="119"/>
    </row>
    <row r="64" spans="1:7" ht="14.25" customHeight="1">
      <c r="A64" s="158"/>
      <c r="B64" s="159"/>
      <c r="C64" s="25" t="s">
        <v>133</v>
      </c>
      <c r="D64" s="121">
        <f>SUM(D61)</f>
        <v>0</v>
      </c>
      <c r="E64" s="121">
        <f>SUM(E61)</f>
        <v>990000</v>
      </c>
      <c r="F64" s="120">
        <f t="shared" si="0"/>
        <v>-990000</v>
      </c>
      <c r="G64" s="121"/>
    </row>
    <row r="65" spans="1:7" ht="14.25" customHeight="1">
      <c r="A65" s="158"/>
      <c r="B65" s="158" t="s">
        <v>14</v>
      </c>
      <c r="C65" s="21" t="s">
        <v>232</v>
      </c>
      <c r="D65" s="119">
        <f>D66</f>
        <v>4000000</v>
      </c>
      <c r="E65" s="119">
        <f>E66</f>
        <v>4000000</v>
      </c>
      <c r="F65" s="119">
        <f t="shared" si="0"/>
        <v>0</v>
      </c>
      <c r="G65" s="119"/>
    </row>
    <row r="66" spans="1:7" ht="14.25" customHeight="1">
      <c r="A66" s="158"/>
      <c r="B66" s="158"/>
      <c r="C66" s="21" t="s">
        <v>307</v>
      </c>
      <c r="D66" s="119">
        <v>4000000</v>
      </c>
      <c r="E66" s="119">
        <v>4000000</v>
      </c>
      <c r="F66" s="119">
        <f t="shared" si="0"/>
        <v>0</v>
      </c>
      <c r="G66" s="119"/>
    </row>
    <row r="67" spans="1:7" ht="14.25" customHeight="1">
      <c r="A67" s="158"/>
      <c r="B67" s="158"/>
      <c r="C67" s="21"/>
      <c r="D67" s="119"/>
      <c r="E67" s="119"/>
      <c r="F67" s="120"/>
      <c r="G67" s="119"/>
    </row>
    <row r="68" spans="1:7" ht="14.25" customHeight="1">
      <c r="A68" s="158"/>
      <c r="B68" s="159"/>
      <c r="C68" s="34" t="s">
        <v>135</v>
      </c>
      <c r="D68" s="123">
        <f>SUM(D65)</f>
        <v>4000000</v>
      </c>
      <c r="E68" s="123">
        <f>SUM(E65)</f>
        <v>4000000</v>
      </c>
      <c r="F68" s="120">
        <f t="shared" si="0"/>
        <v>0</v>
      </c>
      <c r="G68" s="121"/>
    </row>
    <row r="69" spans="1:7" ht="14.25" customHeight="1">
      <c r="A69" s="159"/>
      <c r="B69" s="146" t="s">
        <v>136</v>
      </c>
      <c r="C69" s="148"/>
      <c r="D69" s="122">
        <f>D64-D68</f>
        <v>-4000000</v>
      </c>
      <c r="E69" s="122">
        <f>E64-E68</f>
        <v>-3010000</v>
      </c>
      <c r="F69" s="120">
        <f t="shared" si="0"/>
        <v>-990000</v>
      </c>
      <c r="G69" s="121"/>
    </row>
    <row r="70" spans="1:7" ht="14.25" customHeight="1">
      <c r="A70" s="163" t="s">
        <v>17</v>
      </c>
      <c r="B70" s="163"/>
      <c r="C70" s="163"/>
      <c r="D70" s="123">
        <v>0</v>
      </c>
      <c r="E70" s="123">
        <v>0</v>
      </c>
      <c r="F70" s="119">
        <f t="shared" si="0"/>
        <v>0</v>
      </c>
      <c r="G70" s="123"/>
    </row>
    <row r="71" spans="1:7" ht="14.25" customHeight="1">
      <c r="A71" s="27"/>
      <c r="B71" s="28"/>
      <c r="C71" s="29"/>
      <c r="D71" s="120"/>
      <c r="E71" s="120"/>
      <c r="F71" s="120"/>
      <c r="G71" s="120"/>
    </row>
    <row r="72" spans="1:7" ht="14.25" customHeight="1">
      <c r="A72" s="155" t="s">
        <v>163</v>
      </c>
      <c r="B72" s="167"/>
      <c r="C72" s="156"/>
      <c r="D72" s="122">
        <f>D49+D59+D69-D70</f>
        <v>-40000</v>
      </c>
      <c r="E72" s="122">
        <f>E49+E59+E69-E70</f>
        <v>521689</v>
      </c>
      <c r="F72" s="120">
        <f t="shared" si="0"/>
        <v>-561689</v>
      </c>
      <c r="G72" s="121"/>
    </row>
    <row r="73" spans="1:7" ht="14.25" customHeight="1">
      <c r="A73" s="30"/>
      <c r="B73" s="30"/>
      <c r="C73" s="30"/>
      <c r="D73" s="124"/>
      <c r="E73" s="124"/>
      <c r="F73" s="120"/>
      <c r="G73" s="124"/>
    </row>
    <row r="74" spans="1:7" ht="14.25" customHeight="1">
      <c r="A74" s="155" t="s">
        <v>164</v>
      </c>
      <c r="B74" s="167"/>
      <c r="C74" s="156"/>
      <c r="D74" s="122">
        <v>26921207</v>
      </c>
      <c r="E74" s="122">
        <v>26921207</v>
      </c>
      <c r="F74" s="120">
        <f>D74-E74</f>
        <v>0</v>
      </c>
      <c r="G74" s="121"/>
    </row>
    <row r="75" spans="1:7" ht="14.25" customHeight="1">
      <c r="A75" s="155" t="s">
        <v>165</v>
      </c>
      <c r="B75" s="167"/>
      <c r="C75" s="156"/>
      <c r="D75" s="122">
        <f>D72+D74</f>
        <v>26881207</v>
      </c>
      <c r="E75" s="122">
        <f>E72+E74</f>
        <v>27442896</v>
      </c>
      <c r="F75" s="120">
        <f>D75-E75</f>
        <v>-561689</v>
      </c>
      <c r="G75" s="121"/>
    </row>
    <row r="76" spans="1:7" ht="14.25" customHeight="1"/>
    <row r="77" spans="1:7" ht="14.25" customHeight="1"/>
    <row r="78" spans="1:7" ht="14.25" customHeight="1"/>
    <row r="79" spans="1:7" ht="14.25" customHeight="1"/>
    <row r="80" spans="1:7"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sheetData>
  <mergeCells count="21">
    <mergeCell ref="A72:C72"/>
    <mergeCell ref="A74:C74"/>
    <mergeCell ref="A60:C60"/>
    <mergeCell ref="A3:G3"/>
    <mergeCell ref="A5:G5"/>
    <mergeCell ref="A7:C7"/>
    <mergeCell ref="B49:C49"/>
    <mergeCell ref="B8:B17"/>
    <mergeCell ref="B69:C69"/>
    <mergeCell ref="A50:A59"/>
    <mergeCell ref="B50:B53"/>
    <mergeCell ref="A6:C6"/>
    <mergeCell ref="B18:B48"/>
    <mergeCell ref="A8:A49"/>
    <mergeCell ref="B54:B58"/>
    <mergeCell ref="A75:C75"/>
    <mergeCell ref="B59:C59"/>
    <mergeCell ref="A61:A69"/>
    <mergeCell ref="B61:B64"/>
    <mergeCell ref="B65:B68"/>
    <mergeCell ref="A70:C70"/>
  </mergeCells>
  <phoneticPr fontId="2"/>
  <pageMargins left="0.70866141732283472" right="0.19685039370078741" top="0.59055118110236227" bottom="0.59055118110236227" header="0" footer="0"/>
  <pageSetup paperSize="9" scale="97" firstPageNumber="6" orientation="portrait" useFirstPageNumber="1" horizontalDpi="300" verticalDpi="300" r:id="rId1"/>
  <headerFooter scaleWithDoc="0"/>
  <rowBreaks count="1" manualBreakCount="1">
    <brk id="59"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9"/>
  <sheetViews>
    <sheetView view="pageBreakPreview" zoomScaleNormal="100" zoomScaleSheetLayoutView="100" workbookViewId="0"/>
  </sheetViews>
  <sheetFormatPr defaultRowHeight="13.5"/>
  <cols>
    <col min="1" max="1" width="3.5" style="23" customWidth="1"/>
    <col min="2" max="2" width="3.375" style="23" customWidth="1"/>
    <col min="3" max="3" width="36.125" style="23" customWidth="1"/>
    <col min="4" max="6" width="16.125" style="23" customWidth="1"/>
    <col min="7" max="16384" width="9" style="23"/>
  </cols>
  <sheetData>
    <row r="1" spans="1:11" ht="21.75" customHeight="1"/>
    <row r="2" spans="1:11" ht="15" customHeight="1">
      <c r="A2" s="24"/>
      <c r="B2" s="24"/>
      <c r="C2" s="24"/>
      <c r="D2" s="186" t="s">
        <v>33</v>
      </c>
      <c r="E2" s="186"/>
      <c r="F2" s="186"/>
      <c r="G2" s="32"/>
      <c r="H2" s="32"/>
      <c r="I2" s="32"/>
      <c r="J2" s="32"/>
      <c r="K2" s="32"/>
    </row>
    <row r="3" spans="1:11">
      <c r="A3" s="143" t="s">
        <v>308</v>
      </c>
      <c r="B3" s="143"/>
      <c r="C3" s="143"/>
      <c r="D3" s="143"/>
      <c r="E3" s="143"/>
      <c r="F3" s="143"/>
    </row>
    <row r="4" spans="1:11" s="31" customFormat="1">
      <c r="A4" s="35"/>
      <c r="C4" s="33"/>
      <c r="D4" s="35"/>
      <c r="E4" s="35"/>
      <c r="F4" s="35"/>
    </row>
    <row r="5" spans="1:11">
      <c r="A5" s="143" t="s">
        <v>248</v>
      </c>
      <c r="B5" s="143"/>
      <c r="C5" s="143"/>
      <c r="D5" s="143"/>
      <c r="E5" s="143"/>
      <c r="F5" s="143"/>
      <c r="G5" s="64"/>
    </row>
    <row r="6" spans="1:11" ht="13.5" customHeight="1">
      <c r="A6" s="149" t="s">
        <v>251</v>
      </c>
      <c r="B6" s="149"/>
      <c r="C6" s="149"/>
      <c r="D6" s="57"/>
      <c r="E6" s="57"/>
      <c r="F6" s="58" t="s">
        <v>227</v>
      </c>
    </row>
    <row r="7" spans="1:11" ht="14.25" customHeight="1">
      <c r="A7" s="146" t="s">
        <v>74</v>
      </c>
      <c r="B7" s="147"/>
      <c r="C7" s="148"/>
      <c r="D7" s="60" t="s">
        <v>233</v>
      </c>
      <c r="E7" s="60" t="s">
        <v>234</v>
      </c>
      <c r="F7" s="60" t="s">
        <v>235</v>
      </c>
    </row>
    <row r="8" spans="1:11" ht="14.25" customHeight="1">
      <c r="A8" s="152"/>
      <c r="B8" s="152"/>
      <c r="C8" s="21" t="s">
        <v>116</v>
      </c>
      <c r="D8" s="119">
        <f>SUM(D9:D11)</f>
        <v>130969186</v>
      </c>
      <c r="E8" s="119">
        <f>SUM(E9:E11)</f>
        <v>128259770</v>
      </c>
      <c r="F8" s="119">
        <f>D8-E8</f>
        <v>2709416</v>
      </c>
    </row>
    <row r="9" spans="1:11" ht="14.25" customHeight="1">
      <c r="A9" s="152"/>
      <c r="B9" s="152"/>
      <c r="C9" s="21" t="s">
        <v>178</v>
      </c>
      <c r="D9" s="119">
        <v>104564360</v>
      </c>
      <c r="E9" s="119">
        <v>100156920</v>
      </c>
      <c r="F9" s="119">
        <f t="shared" ref="F9:F72" si="0">D9-E9</f>
        <v>4407440</v>
      </c>
    </row>
    <row r="10" spans="1:11" ht="14.25" customHeight="1">
      <c r="A10" s="152"/>
      <c r="B10" s="152"/>
      <c r="C10" s="21" t="s">
        <v>115</v>
      </c>
      <c r="D10" s="119">
        <v>3281722</v>
      </c>
      <c r="E10" s="119">
        <v>3258718</v>
      </c>
      <c r="F10" s="119">
        <f t="shared" si="0"/>
        <v>23004</v>
      </c>
    </row>
    <row r="11" spans="1:11" ht="14.25" customHeight="1">
      <c r="A11" s="152"/>
      <c r="B11" s="152"/>
      <c r="C11" s="21" t="s">
        <v>114</v>
      </c>
      <c r="D11" s="119">
        <f>D12</f>
        <v>23123104</v>
      </c>
      <c r="E11" s="119">
        <f>E12</f>
        <v>24844132</v>
      </c>
      <c r="F11" s="119">
        <f t="shared" si="0"/>
        <v>-1721028</v>
      </c>
    </row>
    <row r="12" spans="1:11" ht="14.25" customHeight="1">
      <c r="A12" s="152"/>
      <c r="B12" s="152"/>
      <c r="C12" s="21" t="s">
        <v>201</v>
      </c>
      <c r="D12" s="119">
        <v>23123104</v>
      </c>
      <c r="E12" s="119">
        <v>24844132</v>
      </c>
      <c r="F12" s="119">
        <f t="shared" si="0"/>
        <v>-1721028</v>
      </c>
    </row>
    <row r="13" spans="1:11" ht="14.25" customHeight="1">
      <c r="A13" s="152"/>
      <c r="B13" s="152"/>
      <c r="C13" s="21" t="s">
        <v>177</v>
      </c>
      <c r="D13" s="119">
        <v>318610</v>
      </c>
      <c r="E13" s="119">
        <v>154780</v>
      </c>
      <c r="F13" s="120">
        <f t="shared" si="0"/>
        <v>163830</v>
      </c>
    </row>
    <row r="14" spans="1:11" ht="14.25" customHeight="1">
      <c r="A14" s="152"/>
      <c r="B14" s="153"/>
      <c r="C14" s="25" t="s">
        <v>41</v>
      </c>
      <c r="D14" s="121">
        <f>SUM(D8,D13)</f>
        <v>131287796</v>
      </c>
      <c r="E14" s="121">
        <f>SUM(E8,E13)</f>
        <v>128414550</v>
      </c>
      <c r="F14" s="120">
        <f t="shared" si="0"/>
        <v>2873246</v>
      </c>
    </row>
    <row r="15" spans="1:11" ht="14.25" customHeight="1">
      <c r="A15" s="152"/>
      <c r="B15" s="154" t="s">
        <v>19</v>
      </c>
      <c r="C15" s="20" t="s">
        <v>169</v>
      </c>
      <c r="D15" s="119">
        <f>SUM(D16:D21)</f>
        <v>104772663</v>
      </c>
      <c r="E15" s="119">
        <f>SUM(E16:E21)</f>
        <v>101168888</v>
      </c>
      <c r="F15" s="119">
        <f t="shared" si="0"/>
        <v>3603775</v>
      </c>
    </row>
    <row r="16" spans="1:11" ht="14.25" customHeight="1">
      <c r="A16" s="152"/>
      <c r="B16" s="152"/>
      <c r="C16" s="20" t="s">
        <v>73</v>
      </c>
      <c r="D16" s="119">
        <v>45960323</v>
      </c>
      <c r="E16" s="119">
        <v>45398100</v>
      </c>
      <c r="F16" s="119">
        <f t="shared" si="0"/>
        <v>562223</v>
      </c>
    </row>
    <row r="17" spans="1:6" ht="14.25" customHeight="1">
      <c r="A17" s="152"/>
      <c r="B17" s="152"/>
      <c r="C17" s="20" t="s">
        <v>309</v>
      </c>
      <c r="D17" s="119">
        <v>25424196</v>
      </c>
      <c r="E17" s="119">
        <v>9561154</v>
      </c>
      <c r="F17" s="119">
        <f t="shared" si="0"/>
        <v>15863042</v>
      </c>
    </row>
    <row r="18" spans="1:6" ht="14.25" customHeight="1">
      <c r="A18" s="152"/>
      <c r="B18" s="152"/>
      <c r="C18" s="20" t="s">
        <v>179</v>
      </c>
      <c r="D18" s="119">
        <v>0</v>
      </c>
      <c r="E18" s="119">
        <v>15465855</v>
      </c>
      <c r="F18" s="119">
        <f t="shared" si="0"/>
        <v>-15465855</v>
      </c>
    </row>
    <row r="19" spans="1:6" ht="14.25" customHeight="1">
      <c r="A19" s="152"/>
      <c r="B19" s="152"/>
      <c r="C19" s="20" t="s">
        <v>180</v>
      </c>
      <c r="D19" s="119">
        <v>17963238</v>
      </c>
      <c r="E19" s="119">
        <v>17648167</v>
      </c>
      <c r="F19" s="119">
        <f t="shared" si="0"/>
        <v>315071</v>
      </c>
    </row>
    <row r="20" spans="1:6" ht="14.25" customHeight="1">
      <c r="A20" s="152"/>
      <c r="B20" s="152"/>
      <c r="C20" s="20" t="s">
        <v>181</v>
      </c>
      <c r="D20" s="119">
        <v>938700</v>
      </c>
      <c r="E20" s="119">
        <v>983400</v>
      </c>
      <c r="F20" s="119">
        <f t="shared" si="0"/>
        <v>-44700</v>
      </c>
    </row>
    <row r="21" spans="1:6" ht="14.25" customHeight="1">
      <c r="A21" s="152"/>
      <c r="B21" s="152"/>
      <c r="C21" s="20" t="s">
        <v>182</v>
      </c>
      <c r="D21" s="119">
        <v>14486206</v>
      </c>
      <c r="E21" s="119">
        <v>12112212</v>
      </c>
      <c r="F21" s="119">
        <f t="shared" si="0"/>
        <v>2373994</v>
      </c>
    </row>
    <row r="22" spans="1:6" ht="14.25" customHeight="1">
      <c r="A22" s="152"/>
      <c r="B22" s="152"/>
      <c r="C22" s="20" t="s">
        <v>30</v>
      </c>
      <c r="D22" s="119">
        <f>SUM(D23:D28)</f>
        <v>14527794</v>
      </c>
      <c r="E22" s="119">
        <f>SUM(E23:E28)</f>
        <v>13988844</v>
      </c>
      <c r="F22" s="119">
        <f t="shared" si="0"/>
        <v>538950</v>
      </c>
    </row>
    <row r="23" spans="1:6" ht="14.25" customHeight="1">
      <c r="A23" s="152"/>
      <c r="B23" s="152"/>
      <c r="C23" s="20" t="s">
        <v>183</v>
      </c>
      <c r="D23" s="119">
        <v>7381887</v>
      </c>
      <c r="E23" s="119">
        <v>6962172</v>
      </c>
      <c r="F23" s="119">
        <f t="shared" si="0"/>
        <v>419715</v>
      </c>
    </row>
    <row r="24" spans="1:6" ht="14.25" customHeight="1">
      <c r="A24" s="152"/>
      <c r="B24" s="152"/>
      <c r="C24" s="20" t="s">
        <v>184</v>
      </c>
      <c r="D24" s="119">
        <v>584149</v>
      </c>
      <c r="E24" s="119">
        <v>484975</v>
      </c>
      <c r="F24" s="119">
        <f t="shared" si="0"/>
        <v>99174</v>
      </c>
    </row>
    <row r="25" spans="1:6" ht="14.25" customHeight="1">
      <c r="A25" s="152"/>
      <c r="B25" s="152"/>
      <c r="C25" s="20" t="s">
        <v>185</v>
      </c>
      <c r="D25" s="119">
        <v>2606631</v>
      </c>
      <c r="E25" s="119">
        <v>2370274</v>
      </c>
      <c r="F25" s="119">
        <f t="shared" si="0"/>
        <v>236357</v>
      </c>
    </row>
    <row r="26" spans="1:6" ht="14.25" customHeight="1">
      <c r="A26" s="152"/>
      <c r="B26" s="152"/>
      <c r="C26" s="20" t="s">
        <v>186</v>
      </c>
      <c r="D26" s="119">
        <v>2790590</v>
      </c>
      <c r="E26" s="119">
        <v>2873943</v>
      </c>
      <c r="F26" s="119">
        <f t="shared" si="0"/>
        <v>-83353</v>
      </c>
    </row>
    <row r="27" spans="1:6" ht="14.25" customHeight="1">
      <c r="A27" s="152"/>
      <c r="B27" s="152"/>
      <c r="C27" s="20" t="s">
        <v>71</v>
      </c>
      <c r="D27" s="119">
        <v>568214</v>
      </c>
      <c r="E27" s="119">
        <v>664746</v>
      </c>
      <c r="F27" s="119">
        <f t="shared" si="0"/>
        <v>-96532</v>
      </c>
    </row>
    <row r="28" spans="1:6" ht="14.25" customHeight="1">
      <c r="A28" s="152"/>
      <c r="B28" s="152"/>
      <c r="C28" s="20" t="s">
        <v>187</v>
      </c>
      <c r="D28" s="119">
        <v>596323</v>
      </c>
      <c r="E28" s="119">
        <v>632734</v>
      </c>
      <c r="F28" s="119">
        <f t="shared" si="0"/>
        <v>-36411</v>
      </c>
    </row>
    <row r="29" spans="1:6" ht="14.25" customHeight="1">
      <c r="A29" s="152"/>
      <c r="B29" s="152"/>
      <c r="C29" s="20" t="s">
        <v>188</v>
      </c>
      <c r="D29" s="119">
        <f>SUM(D30:D45)</f>
        <v>7528524</v>
      </c>
      <c r="E29" s="119">
        <f>SUM(E30:E45)</f>
        <v>8137441</v>
      </c>
      <c r="F29" s="119">
        <f t="shared" si="0"/>
        <v>-608917</v>
      </c>
    </row>
    <row r="30" spans="1:6" ht="14.25" customHeight="1">
      <c r="A30" s="152"/>
      <c r="B30" s="152"/>
      <c r="C30" s="20" t="s">
        <v>189</v>
      </c>
      <c r="D30" s="119">
        <v>579895</v>
      </c>
      <c r="E30" s="119">
        <v>536985</v>
      </c>
      <c r="F30" s="119">
        <f t="shared" si="0"/>
        <v>42910</v>
      </c>
    </row>
    <row r="31" spans="1:6" ht="14.25" customHeight="1">
      <c r="A31" s="152"/>
      <c r="B31" s="152"/>
      <c r="C31" s="20" t="s">
        <v>190</v>
      </c>
      <c r="D31" s="119">
        <v>469754</v>
      </c>
      <c r="E31" s="119">
        <v>423810</v>
      </c>
      <c r="F31" s="119">
        <f t="shared" si="0"/>
        <v>45944</v>
      </c>
    </row>
    <row r="32" spans="1:6" ht="14.25" customHeight="1">
      <c r="A32" s="152"/>
      <c r="B32" s="152"/>
      <c r="C32" s="20" t="s">
        <v>191</v>
      </c>
      <c r="D32" s="119">
        <v>623587</v>
      </c>
      <c r="E32" s="119">
        <v>224270</v>
      </c>
      <c r="F32" s="119">
        <f t="shared" si="0"/>
        <v>399317</v>
      </c>
    </row>
    <row r="33" spans="1:6" ht="14.25" customHeight="1">
      <c r="A33" s="152"/>
      <c r="B33" s="152"/>
      <c r="C33" s="20" t="s">
        <v>70</v>
      </c>
      <c r="D33" s="119">
        <v>589540</v>
      </c>
      <c r="E33" s="119">
        <v>255620</v>
      </c>
      <c r="F33" s="119">
        <f t="shared" si="0"/>
        <v>333920</v>
      </c>
    </row>
    <row r="34" spans="1:6" ht="14.25" customHeight="1">
      <c r="A34" s="152"/>
      <c r="B34" s="152"/>
      <c r="C34" s="20" t="s">
        <v>192</v>
      </c>
      <c r="D34" s="119">
        <v>34559</v>
      </c>
      <c r="E34" s="119">
        <v>41777</v>
      </c>
      <c r="F34" s="119">
        <f t="shared" si="0"/>
        <v>-7218</v>
      </c>
    </row>
    <row r="35" spans="1:6" ht="14.25" customHeight="1">
      <c r="A35" s="152" t="s">
        <v>40</v>
      </c>
      <c r="B35" s="152" t="s">
        <v>19</v>
      </c>
      <c r="C35" s="20" t="s">
        <v>186</v>
      </c>
      <c r="D35" s="119">
        <v>318784</v>
      </c>
      <c r="E35" s="119">
        <v>271747</v>
      </c>
      <c r="F35" s="119">
        <f t="shared" si="0"/>
        <v>47037</v>
      </c>
    </row>
    <row r="36" spans="1:6" ht="14.25" customHeight="1">
      <c r="A36" s="152"/>
      <c r="B36" s="152"/>
      <c r="C36" s="20" t="s">
        <v>193</v>
      </c>
      <c r="D36" s="119">
        <v>1169729</v>
      </c>
      <c r="E36" s="119">
        <v>2570431</v>
      </c>
      <c r="F36" s="119">
        <f t="shared" si="0"/>
        <v>-1400702</v>
      </c>
    </row>
    <row r="37" spans="1:6" ht="14.25" customHeight="1">
      <c r="A37" s="152"/>
      <c r="B37" s="152"/>
      <c r="C37" s="20" t="s">
        <v>194</v>
      </c>
      <c r="D37" s="119">
        <v>470013</v>
      </c>
      <c r="E37" s="119">
        <v>506864</v>
      </c>
      <c r="F37" s="119">
        <f t="shared" si="0"/>
        <v>-36851</v>
      </c>
    </row>
    <row r="38" spans="1:6" ht="14.25" customHeight="1">
      <c r="A38" s="152"/>
      <c r="B38" s="152"/>
      <c r="C38" s="20" t="s">
        <v>195</v>
      </c>
      <c r="D38" s="119">
        <v>12938</v>
      </c>
      <c r="E38" s="119">
        <v>33171</v>
      </c>
      <c r="F38" s="119">
        <f t="shared" si="0"/>
        <v>-20233</v>
      </c>
    </row>
    <row r="39" spans="1:6" ht="14.25" customHeight="1">
      <c r="A39" s="152"/>
      <c r="B39" s="152"/>
      <c r="C39" s="20" t="s">
        <v>196</v>
      </c>
      <c r="D39" s="119">
        <v>658935</v>
      </c>
      <c r="E39" s="119">
        <v>638820</v>
      </c>
      <c r="F39" s="119">
        <f t="shared" si="0"/>
        <v>20115</v>
      </c>
    </row>
    <row r="40" spans="1:6" ht="14.25" customHeight="1">
      <c r="A40" s="152"/>
      <c r="B40" s="152"/>
      <c r="C40" s="20" t="s">
        <v>197</v>
      </c>
      <c r="D40" s="119">
        <v>230843</v>
      </c>
      <c r="E40" s="119">
        <v>292066</v>
      </c>
      <c r="F40" s="119">
        <f t="shared" si="0"/>
        <v>-61223</v>
      </c>
    </row>
    <row r="41" spans="1:6" ht="14.25" customHeight="1">
      <c r="A41" s="152"/>
      <c r="B41" s="152"/>
      <c r="C41" s="20" t="s">
        <v>198</v>
      </c>
      <c r="D41" s="119">
        <v>284063</v>
      </c>
      <c r="E41" s="119">
        <v>282084</v>
      </c>
      <c r="F41" s="119">
        <f t="shared" si="0"/>
        <v>1979</v>
      </c>
    </row>
    <row r="42" spans="1:6" ht="14.25" customHeight="1">
      <c r="A42" s="152"/>
      <c r="B42" s="152"/>
      <c r="C42" s="20" t="s">
        <v>55</v>
      </c>
      <c r="D42" s="119">
        <v>19656</v>
      </c>
      <c r="E42" s="119">
        <v>196560</v>
      </c>
      <c r="F42" s="119">
        <f t="shared" si="0"/>
        <v>-176904</v>
      </c>
    </row>
    <row r="43" spans="1:6" ht="14.25" customHeight="1">
      <c r="A43" s="152"/>
      <c r="B43" s="152"/>
      <c r="C43" s="20" t="s">
        <v>199</v>
      </c>
      <c r="D43" s="119">
        <v>17900</v>
      </c>
      <c r="E43" s="119">
        <v>17900</v>
      </c>
      <c r="F43" s="119">
        <f t="shared" si="0"/>
        <v>0</v>
      </c>
    </row>
    <row r="44" spans="1:6" ht="14.25" customHeight="1">
      <c r="A44" s="152"/>
      <c r="B44" s="152"/>
      <c r="C44" s="20" t="s">
        <v>202</v>
      </c>
      <c r="D44" s="119">
        <v>996960</v>
      </c>
      <c r="E44" s="119">
        <v>936000</v>
      </c>
      <c r="F44" s="119">
        <f t="shared" si="0"/>
        <v>60960</v>
      </c>
    </row>
    <row r="45" spans="1:6" ht="14.25" customHeight="1">
      <c r="A45" s="152"/>
      <c r="B45" s="152"/>
      <c r="C45" s="20" t="s">
        <v>187</v>
      </c>
      <c r="D45" s="119">
        <v>1051368</v>
      </c>
      <c r="E45" s="119">
        <v>909336</v>
      </c>
      <c r="F45" s="119">
        <f t="shared" si="0"/>
        <v>142032</v>
      </c>
    </row>
    <row r="46" spans="1:6" ht="14.25" customHeight="1">
      <c r="A46" s="152"/>
      <c r="B46" s="152"/>
      <c r="C46" s="20" t="s">
        <v>31</v>
      </c>
      <c r="D46" s="119">
        <v>3133495</v>
      </c>
      <c r="E46" s="119">
        <v>3217040</v>
      </c>
      <c r="F46" s="119">
        <f t="shared" si="0"/>
        <v>-83545</v>
      </c>
    </row>
    <row r="47" spans="1:6" ht="14.25" customHeight="1">
      <c r="A47" s="152"/>
      <c r="B47" s="152"/>
      <c r="C47" s="21" t="s">
        <v>236</v>
      </c>
      <c r="D47" s="126">
        <v>-1694879</v>
      </c>
      <c r="E47" s="126">
        <v>-1694879</v>
      </c>
      <c r="F47" s="120">
        <f t="shared" si="0"/>
        <v>0</v>
      </c>
    </row>
    <row r="48" spans="1:6" ht="14.25" customHeight="1">
      <c r="A48" s="152"/>
      <c r="B48" s="153"/>
      <c r="C48" s="25" t="s">
        <v>42</v>
      </c>
      <c r="D48" s="121">
        <f>SUM(D15,D22,D29,D46:D47)</f>
        <v>128267597</v>
      </c>
      <c r="E48" s="121">
        <f>SUM(E15,E22,E29,E46:E47)</f>
        <v>124817334</v>
      </c>
      <c r="F48" s="120">
        <f t="shared" si="0"/>
        <v>3450263</v>
      </c>
    </row>
    <row r="49" spans="1:6" ht="14.25" customHeight="1">
      <c r="A49" s="153"/>
      <c r="B49" s="160" t="s">
        <v>43</v>
      </c>
      <c r="C49" s="160"/>
      <c r="D49" s="121">
        <f>D14-D48</f>
        <v>3020199</v>
      </c>
      <c r="E49" s="121">
        <f>E14-E48</f>
        <v>3597216</v>
      </c>
      <c r="F49" s="120">
        <f t="shared" si="0"/>
        <v>-577017</v>
      </c>
    </row>
    <row r="50" spans="1:6" ht="14.25" customHeight="1">
      <c r="A50" s="152"/>
      <c r="B50" s="152"/>
      <c r="C50" s="21" t="s">
        <v>29</v>
      </c>
      <c r="D50" s="119">
        <v>7074</v>
      </c>
      <c r="E50" s="119">
        <v>12232</v>
      </c>
      <c r="F50" s="119">
        <f t="shared" si="0"/>
        <v>-5158</v>
      </c>
    </row>
    <row r="51" spans="1:6" ht="14.25" customHeight="1">
      <c r="A51" s="152"/>
      <c r="B51" s="152"/>
      <c r="C51" s="21" t="s">
        <v>175</v>
      </c>
      <c r="D51" s="119">
        <f>D52</f>
        <v>32400</v>
      </c>
      <c r="E51" s="119">
        <f>E52</f>
        <v>0</v>
      </c>
      <c r="F51" s="119">
        <f t="shared" si="0"/>
        <v>32400</v>
      </c>
    </row>
    <row r="52" spans="1:6" ht="14.25" customHeight="1">
      <c r="A52" s="152"/>
      <c r="B52" s="152"/>
      <c r="C52" s="21" t="s">
        <v>203</v>
      </c>
      <c r="D52" s="119">
        <v>32400</v>
      </c>
      <c r="E52" s="119">
        <v>0</v>
      </c>
      <c r="F52" s="120">
        <f t="shared" si="0"/>
        <v>32400</v>
      </c>
    </row>
    <row r="53" spans="1:6" ht="14.25" customHeight="1">
      <c r="A53" s="152"/>
      <c r="B53" s="153"/>
      <c r="C53" s="60" t="s">
        <v>44</v>
      </c>
      <c r="D53" s="121">
        <f>SUM(D50:D51)</f>
        <v>39474</v>
      </c>
      <c r="E53" s="121">
        <f>SUM(E50:E51)</f>
        <v>12232</v>
      </c>
      <c r="F53" s="120">
        <f t="shared" si="0"/>
        <v>27242</v>
      </c>
    </row>
    <row r="54" spans="1:6" ht="14.25" customHeight="1">
      <c r="A54" s="152"/>
      <c r="B54" s="154" t="s">
        <v>19</v>
      </c>
      <c r="C54" s="20"/>
      <c r="D54" s="123"/>
      <c r="E54" s="123"/>
      <c r="F54" s="119">
        <f t="shared" si="0"/>
        <v>0</v>
      </c>
    </row>
    <row r="55" spans="1:6" ht="14.25" customHeight="1">
      <c r="A55" s="152"/>
      <c r="B55" s="152"/>
      <c r="C55" s="21"/>
      <c r="D55" s="119"/>
      <c r="E55" s="119"/>
      <c r="F55" s="120">
        <f t="shared" si="0"/>
        <v>0</v>
      </c>
    </row>
    <row r="56" spans="1:6" ht="14.25" customHeight="1">
      <c r="A56" s="152"/>
      <c r="B56" s="153"/>
      <c r="C56" s="25" t="s">
        <v>45</v>
      </c>
      <c r="D56" s="121">
        <v>0</v>
      </c>
      <c r="E56" s="121">
        <v>0</v>
      </c>
      <c r="F56" s="120">
        <f t="shared" si="0"/>
        <v>0</v>
      </c>
    </row>
    <row r="57" spans="1:6" ht="14.25" customHeight="1">
      <c r="A57" s="153"/>
      <c r="B57" s="155" t="s">
        <v>46</v>
      </c>
      <c r="C57" s="156"/>
      <c r="D57" s="121">
        <f>D53-D56</f>
        <v>39474</v>
      </c>
      <c r="E57" s="121">
        <f>E53-E56</f>
        <v>12232</v>
      </c>
      <c r="F57" s="120">
        <f t="shared" si="0"/>
        <v>27242</v>
      </c>
    </row>
    <row r="58" spans="1:6" ht="14.25" customHeight="1">
      <c r="A58" s="146" t="s">
        <v>47</v>
      </c>
      <c r="B58" s="147"/>
      <c r="C58" s="148"/>
      <c r="D58" s="121">
        <f>D49+D57</f>
        <v>3059673</v>
      </c>
      <c r="E58" s="121">
        <f>E49+E57</f>
        <v>3609448</v>
      </c>
      <c r="F58" s="120">
        <f t="shared" si="0"/>
        <v>-549775</v>
      </c>
    </row>
    <row r="59" spans="1:6" ht="14.25" customHeight="1">
      <c r="A59" s="146" t="s">
        <v>74</v>
      </c>
      <c r="B59" s="147"/>
      <c r="C59" s="148"/>
      <c r="D59" s="125" t="s">
        <v>233</v>
      </c>
      <c r="E59" s="125" t="s">
        <v>234</v>
      </c>
      <c r="F59" s="125" t="s">
        <v>235</v>
      </c>
    </row>
    <row r="60" spans="1:6" ht="14.25" customHeight="1">
      <c r="A60" s="152"/>
      <c r="B60" s="152"/>
      <c r="C60" s="20" t="s">
        <v>176</v>
      </c>
      <c r="D60" s="119">
        <f>D61</f>
        <v>990000</v>
      </c>
      <c r="E60" s="119">
        <f>E61</f>
        <v>0</v>
      </c>
      <c r="F60" s="119">
        <f t="shared" si="0"/>
        <v>990000</v>
      </c>
    </row>
    <row r="61" spans="1:6" ht="14.25" customHeight="1">
      <c r="A61" s="152"/>
      <c r="B61" s="152"/>
      <c r="C61" s="20" t="s">
        <v>310</v>
      </c>
      <c r="D61" s="119">
        <v>990000</v>
      </c>
      <c r="E61" s="119">
        <v>0</v>
      </c>
      <c r="F61" s="120">
        <f t="shared" si="0"/>
        <v>990000</v>
      </c>
    </row>
    <row r="62" spans="1:6" ht="14.25" customHeight="1">
      <c r="A62" s="152"/>
      <c r="B62" s="153"/>
      <c r="C62" s="25" t="s">
        <v>24</v>
      </c>
      <c r="D62" s="121">
        <f>SUM(D60)</f>
        <v>990000</v>
      </c>
      <c r="E62" s="121">
        <f>SUM(E60)</f>
        <v>0</v>
      </c>
      <c r="F62" s="120">
        <f t="shared" si="0"/>
        <v>990000</v>
      </c>
    </row>
    <row r="63" spans="1:6" ht="14.25" customHeight="1">
      <c r="A63" s="152"/>
      <c r="B63" s="152"/>
      <c r="C63" s="21" t="s">
        <v>32</v>
      </c>
      <c r="D63" s="119">
        <f>D64</f>
        <v>5</v>
      </c>
      <c r="E63" s="119">
        <f>E64</f>
        <v>2</v>
      </c>
      <c r="F63" s="119">
        <f t="shared" si="0"/>
        <v>3</v>
      </c>
    </row>
    <row r="64" spans="1:6" ht="14.25" customHeight="1">
      <c r="A64" s="152"/>
      <c r="B64" s="152"/>
      <c r="C64" s="21" t="s">
        <v>200</v>
      </c>
      <c r="D64" s="119">
        <v>5</v>
      </c>
      <c r="E64" s="119">
        <v>2</v>
      </c>
      <c r="F64" s="119">
        <f t="shared" si="0"/>
        <v>3</v>
      </c>
    </row>
    <row r="65" spans="1:6" ht="14.25" customHeight="1">
      <c r="A65" s="152"/>
      <c r="B65" s="152"/>
      <c r="C65" s="61"/>
      <c r="D65" s="126"/>
      <c r="E65" s="126"/>
      <c r="F65" s="120">
        <f t="shared" si="0"/>
        <v>0</v>
      </c>
    </row>
    <row r="66" spans="1:6" ht="14.25" customHeight="1">
      <c r="A66" s="152"/>
      <c r="B66" s="153"/>
      <c r="C66" s="34" t="s">
        <v>26</v>
      </c>
      <c r="D66" s="121">
        <f>D63</f>
        <v>5</v>
      </c>
      <c r="E66" s="121">
        <f>E63</f>
        <v>2</v>
      </c>
      <c r="F66" s="120">
        <f t="shared" si="0"/>
        <v>3</v>
      </c>
    </row>
    <row r="67" spans="1:6" ht="14.25" customHeight="1">
      <c r="A67" s="153"/>
      <c r="B67" s="155" t="s">
        <v>49</v>
      </c>
      <c r="C67" s="156"/>
      <c r="D67" s="121">
        <f>D62-D66</f>
        <v>989995</v>
      </c>
      <c r="E67" s="121">
        <f>E62-E66</f>
        <v>-2</v>
      </c>
      <c r="F67" s="120">
        <f t="shared" si="0"/>
        <v>989997</v>
      </c>
    </row>
    <row r="68" spans="1:6" ht="14.25" customHeight="1">
      <c r="A68" s="155" t="s">
        <v>237</v>
      </c>
      <c r="B68" s="167"/>
      <c r="C68" s="156"/>
      <c r="D68" s="121">
        <f>D58+D67</f>
        <v>4049668</v>
      </c>
      <c r="E68" s="121">
        <f>E58+E67</f>
        <v>3609446</v>
      </c>
      <c r="F68" s="120">
        <f t="shared" si="0"/>
        <v>440222</v>
      </c>
    </row>
    <row r="69" spans="1:6" ht="14.25" customHeight="1">
      <c r="A69" s="164" t="s">
        <v>20</v>
      </c>
      <c r="B69" s="155" t="s">
        <v>238</v>
      </c>
      <c r="C69" s="156"/>
      <c r="D69" s="121">
        <v>23631487</v>
      </c>
      <c r="E69" s="121">
        <v>20022041</v>
      </c>
      <c r="F69" s="120">
        <f t="shared" si="0"/>
        <v>3609446</v>
      </c>
    </row>
    <row r="70" spans="1:6" ht="14.25" customHeight="1">
      <c r="A70" s="165"/>
      <c r="B70" s="155" t="s">
        <v>239</v>
      </c>
      <c r="C70" s="156"/>
      <c r="D70" s="121">
        <f>D68+D69</f>
        <v>27681155</v>
      </c>
      <c r="E70" s="121">
        <f>E68+E69</f>
        <v>23631487</v>
      </c>
      <c r="F70" s="120">
        <f t="shared" si="0"/>
        <v>4049668</v>
      </c>
    </row>
    <row r="71" spans="1:6" ht="14.25" customHeight="1">
      <c r="A71" s="165"/>
      <c r="B71" s="155" t="s">
        <v>240</v>
      </c>
      <c r="C71" s="156"/>
      <c r="D71" s="121">
        <v>0</v>
      </c>
      <c r="E71" s="121">
        <v>0</v>
      </c>
      <c r="F71" s="120">
        <f t="shared" si="0"/>
        <v>0</v>
      </c>
    </row>
    <row r="72" spans="1:6" ht="14.25" customHeight="1">
      <c r="A72" s="165"/>
      <c r="B72" s="155" t="s">
        <v>241</v>
      </c>
      <c r="C72" s="156"/>
      <c r="D72" s="121">
        <v>0</v>
      </c>
      <c r="E72" s="121">
        <v>0</v>
      </c>
      <c r="F72" s="120">
        <f t="shared" si="0"/>
        <v>0</v>
      </c>
    </row>
    <row r="73" spans="1:6" ht="14.25" customHeight="1">
      <c r="A73" s="165"/>
      <c r="B73" s="155" t="s">
        <v>242</v>
      </c>
      <c r="C73" s="156"/>
      <c r="D73" s="121">
        <v>0</v>
      </c>
      <c r="E73" s="121">
        <v>0</v>
      </c>
      <c r="F73" s="120">
        <f>D73-E73</f>
        <v>0</v>
      </c>
    </row>
    <row r="74" spans="1:6" ht="14.25" customHeight="1">
      <c r="A74" s="165"/>
      <c r="B74" s="72"/>
      <c r="C74" s="73"/>
      <c r="D74" s="123"/>
      <c r="E74" s="123"/>
      <c r="F74" s="123"/>
    </row>
    <row r="75" spans="1:6" ht="14.25" customHeight="1">
      <c r="A75" s="165"/>
      <c r="B75" s="127"/>
      <c r="C75" s="128"/>
      <c r="D75" s="119"/>
      <c r="E75" s="119"/>
      <c r="F75" s="119"/>
    </row>
    <row r="76" spans="1:6" ht="14.25" customHeight="1">
      <c r="A76" s="165"/>
      <c r="B76" s="27"/>
      <c r="C76" s="29"/>
      <c r="D76" s="120"/>
      <c r="E76" s="120"/>
      <c r="F76" s="120"/>
    </row>
    <row r="77" spans="1:6" ht="28.5" customHeight="1">
      <c r="A77" s="166"/>
      <c r="B77" s="184" t="s">
        <v>243</v>
      </c>
      <c r="C77" s="185"/>
      <c r="D77" s="121">
        <f>D70+D71+D72-D73</f>
        <v>27681155</v>
      </c>
      <c r="E77" s="121">
        <f>E70+E71+E72-E73</f>
        <v>23631487</v>
      </c>
      <c r="F77" s="120">
        <f>D77-E77</f>
        <v>4049668</v>
      </c>
    </row>
    <row r="78" spans="1:6" ht="14.25" customHeight="1"/>
    <row r="79" spans="1:6" ht="14.25" customHeight="1"/>
  </sheetData>
  <mergeCells count="31">
    <mergeCell ref="B73:C73"/>
    <mergeCell ref="D2:F2"/>
    <mergeCell ref="A3:F3"/>
    <mergeCell ref="A5:F5"/>
    <mergeCell ref="A7:C7"/>
    <mergeCell ref="A8:A12"/>
    <mergeCell ref="A13:A34"/>
    <mergeCell ref="B13:B14"/>
    <mergeCell ref="B15:B34"/>
    <mergeCell ref="A68:C68"/>
    <mergeCell ref="A69:A77"/>
    <mergeCell ref="B69:C69"/>
    <mergeCell ref="B70:C70"/>
    <mergeCell ref="B57:C57"/>
    <mergeCell ref="A60:A67"/>
    <mergeCell ref="B72:C72"/>
    <mergeCell ref="A50:A57"/>
    <mergeCell ref="B77:C77"/>
    <mergeCell ref="B71:C71"/>
    <mergeCell ref="B63:B66"/>
    <mergeCell ref="B67:C67"/>
    <mergeCell ref="B49:C49"/>
    <mergeCell ref="A58:C58"/>
    <mergeCell ref="B54:B56"/>
    <mergeCell ref="A6:C6"/>
    <mergeCell ref="B8:B12"/>
    <mergeCell ref="A35:A49"/>
    <mergeCell ref="B35:B48"/>
    <mergeCell ref="A59:C59"/>
    <mergeCell ref="B50:B53"/>
    <mergeCell ref="B60:B62"/>
  </mergeCells>
  <phoneticPr fontId="2"/>
  <pageMargins left="0.70866141732283472" right="0.19685039370078741" top="0.59055118110236227" bottom="0.59055118110236227" header="0" footer="0"/>
  <pageSetup paperSize="9" firstPageNumber="17" orientation="portrait" useFirstPageNumber="1" horizontalDpi="300" verticalDpi="300" r:id="rId1"/>
  <headerFooter scaleWithDoc="0"/>
  <rowBreaks count="1" manualBreakCount="1">
    <brk id="58"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view="pageBreakPreview" zoomScaleNormal="100" zoomScaleSheetLayoutView="100" workbookViewId="0"/>
  </sheetViews>
  <sheetFormatPr defaultRowHeight="13.5"/>
  <cols>
    <col min="1" max="1" width="1.75" style="1" customWidth="1"/>
    <col min="2" max="2" width="27.75" style="1" customWidth="1"/>
    <col min="3" max="3" width="27.375" style="1" customWidth="1"/>
    <col min="4" max="4" width="32.125" style="1" customWidth="1"/>
    <col min="5" max="5" width="15.625" style="1" customWidth="1"/>
    <col min="6" max="6" width="2.5" style="1" customWidth="1"/>
    <col min="7" max="253" width="9" style="1" customWidth="1"/>
    <col min="254" max="16384" width="9" style="1"/>
  </cols>
  <sheetData>
    <row r="1" spans="1:6" ht="17.25" customHeight="1">
      <c r="E1" s="52" t="s">
        <v>100</v>
      </c>
    </row>
    <row r="2" spans="1:6" ht="20.25" customHeight="1">
      <c r="A2" s="187" t="s">
        <v>80</v>
      </c>
      <c r="B2" s="187"/>
      <c r="C2" s="187"/>
      <c r="D2" s="187"/>
      <c r="E2" s="187"/>
    </row>
    <row r="3" spans="1:6" ht="6" customHeight="1"/>
    <row r="4" spans="1:6" ht="16.5" customHeight="1">
      <c r="C4" s="2" t="s">
        <v>250</v>
      </c>
      <c r="E4" s="3"/>
      <c r="F4" s="4"/>
    </row>
    <row r="5" spans="1:6" ht="16.5" customHeight="1">
      <c r="A5" s="191" t="s">
        <v>251</v>
      </c>
      <c r="B5" s="191"/>
      <c r="C5" s="191"/>
      <c r="E5" s="3"/>
      <c r="F5" s="4"/>
    </row>
    <row r="6" spans="1:6">
      <c r="A6" s="192" t="s">
        <v>252</v>
      </c>
      <c r="B6" s="192"/>
      <c r="E6" s="62" t="s">
        <v>222</v>
      </c>
    </row>
    <row r="7" spans="1:6" ht="21" customHeight="1">
      <c r="A7" s="5"/>
      <c r="B7" s="188" t="s">
        <v>81</v>
      </c>
      <c r="C7" s="188"/>
      <c r="D7" s="189"/>
      <c r="E7" s="22" t="s">
        <v>82</v>
      </c>
    </row>
    <row r="8" spans="1:6" ht="9" customHeight="1">
      <c r="A8" s="6"/>
      <c r="B8" s="7"/>
      <c r="C8" s="7"/>
      <c r="D8" s="8"/>
      <c r="E8" s="110"/>
    </row>
    <row r="9" spans="1:6" ht="16.5" customHeight="1">
      <c r="A9" s="6"/>
      <c r="B9" s="9" t="s">
        <v>83</v>
      </c>
      <c r="C9" s="9"/>
      <c r="D9" s="10"/>
      <c r="E9" s="111"/>
    </row>
    <row r="10" spans="1:6" ht="16.5" customHeight="1">
      <c r="A10" s="6"/>
      <c r="B10" s="11" t="s">
        <v>84</v>
      </c>
      <c r="C10" s="9"/>
      <c r="D10" s="10"/>
      <c r="E10" s="111"/>
    </row>
    <row r="11" spans="1:6" ht="16.5" customHeight="1">
      <c r="A11" s="6"/>
      <c r="B11" s="55" t="s">
        <v>245</v>
      </c>
      <c r="C11" s="9"/>
      <c r="D11" s="10"/>
      <c r="E11" s="111"/>
    </row>
    <row r="12" spans="1:6" ht="16.5" customHeight="1">
      <c r="A12" s="6"/>
      <c r="B12" s="16" t="s">
        <v>224</v>
      </c>
      <c r="C12" s="9"/>
      <c r="D12" s="10" t="s">
        <v>85</v>
      </c>
      <c r="E12" s="111">
        <v>2253</v>
      </c>
    </row>
    <row r="13" spans="1:6" ht="16.5" customHeight="1">
      <c r="A13" s="6"/>
      <c r="B13" s="16" t="s">
        <v>223</v>
      </c>
      <c r="C13" s="9"/>
      <c r="D13" s="10" t="s">
        <v>264</v>
      </c>
      <c r="E13" s="111">
        <v>259320</v>
      </c>
    </row>
    <row r="14" spans="1:6" ht="16.5" customHeight="1">
      <c r="A14" s="6"/>
      <c r="B14" s="16"/>
      <c r="C14" s="9"/>
      <c r="D14" s="10" t="s">
        <v>265</v>
      </c>
      <c r="E14" s="111">
        <v>18586369</v>
      </c>
    </row>
    <row r="15" spans="1:6" ht="16.5" customHeight="1">
      <c r="A15" s="6"/>
      <c r="B15" s="16"/>
      <c r="C15" s="9"/>
      <c r="D15" s="10" t="s">
        <v>266</v>
      </c>
      <c r="E15" s="111">
        <v>83861</v>
      </c>
    </row>
    <row r="16" spans="1:6" ht="16.5" customHeight="1">
      <c r="A16" s="6"/>
      <c r="B16" s="16" t="s">
        <v>268</v>
      </c>
      <c r="C16" s="9"/>
      <c r="D16" s="10" t="s">
        <v>267</v>
      </c>
      <c r="E16" s="111">
        <v>3000000</v>
      </c>
    </row>
    <row r="17" spans="1:5" ht="16.5" customHeight="1">
      <c r="A17" s="6"/>
      <c r="B17" s="16"/>
      <c r="C17" s="9"/>
      <c r="D17" s="10" t="s">
        <v>266</v>
      </c>
      <c r="E17" s="111">
        <v>2500000</v>
      </c>
    </row>
    <row r="18" spans="1:5" ht="16.5" customHeight="1">
      <c r="A18" s="6"/>
      <c r="B18" s="16"/>
      <c r="C18" s="9"/>
      <c r="D18" s="10" t="s">
        <v>264</v>
      </c>
      <c r="E18" s="111">
        <v>1000000</v>
      </c>
    </row>
    <row r="19" spans="1:5" ht="16.5" customHeight="1">
      <c r="A19" s="6"/>
      <c r="B19" s="56" t="s">
        <v>269</v>
      </c>
      <c r="C19" s="9"/>
      <c r="D19" s="10" t="s">
        <v>270</v>
      </c>
      <c r="E19" s="111">
        <v>5967945</v>
      </c>
    </row>
    <row r="20" spans="1:5" ht="16.5" customHeight="1">
      <c r="A20" s="6"/>
      <c r="B20" s="56"/>
      <c r="C20" s="9"/>
      <c r="D20" s="10" t="s">
        <v>271</v>
      </c>
      <c r="E20" s="111">
        <v>24000</v>
      </c>
    </row>
    <row r="21" spans="1:5" ht="16.5" customHeight="1">
      <c r="A21" s="6"/>
      <c r="B21" s="13"/>
      <c r="C21" s="9"/>
      <c r="D21" s="114" t="s">
        <v>272</v>
      </c>
      <c r="E21" s="111">
        <v>50355</v>
      </c>
    </row>
    <row r="22" spans="1:5" ht="16.5" customHeight="1">
      <c r="A22" s="6"/>
      <c r="B22" s="9"/>
      <c r="C22" s="11" t="s">
        <v>86</v>
      </c>
      <c r="D22" s="10"/>
      <c r="E22" s="111">
        <f>SUM(E12:E21)</f>
        <v>31474103</v>
      </c>
    </row>
    <row r="23" spans="1:5" ht="16.5" customHeight="1">
      <c r="A23" s="6"/>
      <c r="B23" s="11"/>
      <c r="C23" s="9"/>
      <c r="D23" s="10"/>
      <c r="E23" s="111"/>
    </row>
    <row r="24" spans="1:5" ht="16.5" customHeight="1">
      <c r="A24" s="6"/>
      <c r="B24" s="11" t="s">
        <v>87</v>
      </c>
      <c r="C24" s="9"/>
      <c r="D24" s="10"/>
      <c r="E24" s="111"/>
    </row>
    <row r="25" spans="1:5" ht="16.5" customHeight="1">
      <c r="A25" s="6"/>
      <c r="B25" s="11" t="s">
        <v>88</v>
      </c>
      <c r="C25" s="9"/>
      <c r="D25" s="10"/>
      <c r="E25" s="111"/>
    </row>
    <row r="26" spans="1:5" ht="49.5" customHeight="1">
      <c r="A26" s="6"/>
      <c r="B26" s="115" t="s">
        <v>89</v>
      </c>
      <c r="C26" s="116"/>
      <c r="D26" s="116" t="s">
        <v>273</v>
      </c>
      <c r="E26" s="118">
        <v>37385612</v>
      </c>
    </row>
    <row r="27" spans="1:5" ht="16.5" customHeight="1">
      <c r="A27" s="6"/>
      <c r="B27" s="15" t="s">
        <v>274</v>
      </c>
      <c r="C27" s="12"/>
      <c r="D27" s="10" t="s">
        <v>264</v>
      </c>
      <c r="E27" s="111">
        <v>5000000</v>
      </c>
    </row>
    <row r="28" spans="1:5" ht="16.5" customHeight="1">
      <c r="A28" s="6"/>
      <c r="C28" s="11" t="s">
        <v>90</v>
      </c>
      <c r="D28" s="10"/>
      <c r="E28" s="111">
        <f>SUM(E26:E27)</f>
        <v>42385612</v>
      </c>
    </row>
    <row r="29" spans="1:5" ht="16.5" customHeight="1">
      <c r="A29" s="6"/>
      <c r="B29" s="9"/>
      <c r="C29" s="9"/>
      <c r="D29" s="10"/>
      <c r="E29" s="111"/>
    </row>
    <row r="30" spans="1:5" ht="16.5" customHeight="1">
      <c r="A30" s="6"/>
      <c r="B30" s="11" t="s">
        <v>91</v>
      </c>
      <c r="C30" s="9"/>
      <c r="D30" s="10"/>
      <c r="E30" s="111"/>
    </row>
    <row r="31" spans="1:5" ht="16.5" customHeight="1">
      <c r="A31" s="6"/>
      <c r="B31" s="15" t="s">
        <v>275</v>
      </c>
      <c r="C31" s="9"/>
      <c r="D31" s="53" t="s">
        <v>276</v>
      </c>
      <c r="E31" s="111">
        <v>478339</v>
      </c>
    </row>
    <row r="32" spans="1:5" ht="16.5" customHeight="1">
      <c r="A32" s="6"/>
      <c r="B32" s="15" t="s">
        <v>277</v>
      </c>
      <c r="C32" s="9"/>
      <c r="D32" s="10" t="s">
        <v>278</v>
      </c>
      <c r="E32" s="111">
        <v>2679137</v>
      </c>
    </row>
    <row r="33" spans="1:5" ht="16.5" customHeight="1">
      <c r="A33" s="6"/>
      <c r="B33" s="15" t="s">
        <v>279</v>
      </c>
      <c r="C33" s="9"/>
      <c r="D33" s="14"/>
      <c r="E33" s="111">
        <v>12853473</v>
      </c>
    </row>
    <row r="34" spans="1:5" ht="16.5" customHeight="1">
      <c r="A34" s="6"/>
      <c r="B34" s="15"/>
      <c r="C34" s="9"/>
      <c r="D34" s="14"/>
      <c r="E34" s="111"/>
    </row>
    <row r="35" spans="1:5" ht="16.5" customHeight="1">
      <c r="A35" s="6"/>
      <c r="B35" s="15" t="s">
        <v>280</v>
      </c>
      <c r="C35" s="9"/>
      <c r="D35" s="10" t="s">
        <v>267</v>
      </c>
      <c r="E35" s="111">
        <v>2000000</v>
      </c>
    </row>
    <row r="36" spans="1:5" ht="16.5" customHeight="1">
      <c r="A36" s="6"/>
      <c r="B36" s="15" t="s">
        <v>281</v>
      </c>
      <c r="C36" s="9"/>
      <c r="D36" s="10" t="s">
        <v>267</v>
      </c>
      <c r="E36" s="111">
        <v>7000000</v>
      </c>
    </row>
    <row r="37" spans="1:5" ht="16.5" customHeight="1">
      <c r="A37" s="6"/>
      <c r="B37" s="15"/>
      <c r="C37" s="9"/>
      <c r="D37" s="10" t="s">
        <v>266</v>
      </c>
      <c r="E37" s="111">
        <v>8500000</v>
      </c>
    </row>
    <row r="38" spans="1:5" ht="16.5" customHeight="1">
      <c r="A38" s="6"/>
      <c r="B38" s="15"/>
      <c r="C38" s="9"/>
      <c r="D38" s="10" t="s">
        <v>264</v>
      </c>
      <c r="E38" s="111">
        <v>4000000</v>
      </c>
    </row>
    <row r="39" spans="1:5" ht="16.5" customHeight="1">
      <c r="A39" s="6"/>
      <c r="B39" s="9"/>
      <c r="C39" s="16" t="s">
        <v>92</v>
      </c>
      <c r="D39" s="10"/>
      <c r="E39" s="111">
        <f>SUM(E31:E38)</f>
        <v>37510949</v>
      </c>
    </row>
    <row r="40" spans="1:5" ht="16.5" customHeight="1">
      <c r="A40" s="6"/>
      <c r="B40" s="9"/>
      <c r="C40" s="16" t="s">
        <v>93</v>
      </c>
      <c r="D40" s="10"/>
      <c r="E40" s="111">
        <f>SUM(E28,E39)</f>
        <v>79896561</v>
      </c>
    </row>
    <row r="41" spans="1:5" ht="16.5" customHeight="1">
      <c r="A41" s="6"/>
      <c r="B41" s="9"/>
      <c r="C41" s="16" t="s">
        <v>94</v>
      </c>
      <c r="D41" s="10"/>
      <c r="E41" s="111">
        <f>SUM(E22,E40)</f>
        <v>111370664</v>
      </c>
    </row>
    <row r="42" spans="1:5" ht="16.5" customHeight="1">
      <c r="A42" s="6"/>
      <c r="B42" s="9"/>
      <c r="C42" s="9"/>
      <c r="D42" s="10"/>
      <c r="E42" s="111"/>
    </row>
    <row r="43" spans="1:5" ht="16.5" customHeight="1">
      <c r="A43" s="6"/>
      <c r="B43" s="9" t="s">
        <v>95</v>
      </c>
      <c r="C43" s="9"/>
      <c r="D43" s="10"/>
      <c r="E43" s="111"/>
    </row>
    <row r="44" spans="1:5" ht="16.5" customHeight="1">
      <c r="A44" s="6"/>
      <c r="B44" s="11" t="s">
        <v>96</v>
      </c>
      <c r="C44" s="9"/>
      <c r="D44" s="10"/>
      <c r="E44" s="111"/>
    </row>
    <row r="45" spans="1:5" ht="16.5" customHeight="1">
      <c r="A45" s="6"/>
      <c r="B45" s="117" t="s">
        <v>303</v>
      </c>
      <c r="C45" s="9"/>
      <c r="D45" s="10" t="s">
        <v>282</v>
      </c>
      <c r="E45" s="111">
        <v>369738</v>
      </c>
    </row>
    <row r="46" spans="1:5" ht="16.5" customHeight="1">
      <c r="A46" s="6"/>
      <c r="B46" s="12"/>
      <c r="C46" s="9"/>
      <c r="D46" s="10" t="s">
        <v>283</v>
      </c>
      <c r="E46" s="111">
        <v>88074</v>
      </c>
    </row>
    <row r="47" spans="1:5" ht="16.5" customHeight="1">
      <c r="A47" s="6"/>
      <c r="B47" s="12"/>
      <c r="C47" s="9"/>
      <c r="D47" s="10" t="s">
        <v>284</v>
      </c>
      <c r="E47" s="111">
        <v>122083</v>
      </c>
    </row>
    <row r="48" spans="1:5" ht="16.5" customHeight="1">
      <c r="A48" s="6"/>
      <c r="B48" s="12"/>
      <c r="C48" s="9"/>
      <c r="D48" s="10" t="s">
        <v>285</v>
      </c>
      <c r="E48" s="111">
        <v>34576</v>
      </c>
    </row>
    <row r="49" spans="1:5" ht="16.5" customHeight="1">
      <c r="A49" s="6"/>
      <c r="B49" s="12"/>
      <c r="C49" s="9"/>
      <c r="D49" s="10" t="s">
        <v>286</v>
      </c>
      <c r="E49" s="111">
        <v>14400</v>
      </c>
    </row>
    <row r="50" spans="1:5" ht="16.5" customHeight="1">
      <c r="A50" s="6"/>
      <c r="B50" s="12"/>
      <c r="C50" s="9"/>
      <c r="D50" s="10" t="s">
        <v>287</v>
      </c>
      <c r="E50" s="111">
        <v>6393</v>
      </c>
    </row>
    <row r="51" spans="1:5" ht="16.5" customHeight="1">
      <c r="A51" s="6"/>
      <c r="B51" s="12"/>
      <c r="C51" s="9"/>
      <c r="D51" s="10" t="s">
        <v>288</v>
      </c>
      <c r="E51" s="111">
        <v>19522</v>
      </c>
    </row>
    <row r="52" spans="1:5" ht="16.5" customHeight="1">
      <c r="A52" s="6"/>
      <c r="B52" s="12"/>
      <c r="C52" s="9"/>
      <c r="D52" s="10" t="s">
        <v>289</v>
      </c>
      <c r="E52" s="111">
        <v>8683</v>
      </c>
    </row>
    <row r="53" spans="1:5" ht="16.5" customHeight="1">
      <c r="A53" s="6"/>
      <c r="B53" s="12"/>
      <c r="C53" s="9"/>
      <c r="D53" s="10" t="s">
        <v>290</v>
      </c>
      <c r="E53" s="111">
        <v>26620</v>
      </c>
    </row>
    <row r="54" spans="1:5" ht="16.5" customHeight="1">
      <c r="A54" s="6"/>
      <c r="B54" s="12"/>
      <c r="C54" s="9"/>
      <c r="D54" s="10" t="s">
        <v>291</v>
      </c>
      <c r="E54" s="111">
        <v>5972</v>
      </c>
    </row>
    <row r="55" spans="1:5" ht="16.5" customHeight="1">
      <c r="A55" s="6"/>
      <c r="B55" s="12"/>
      <c r="C55" s="9"/>
      <c r="D55" s="10" t="s">
        <v>292</v>
      </c>
      <c r="E55" s="111">
        <v>74881</v>
      </c>
    </row>
    <row r="56" spans="1:5" ht="16.5" customHeight="1">
      <c r="A56" s="6"/>
      <c r="B56" s="12"/>
      <c r="C56" s="9"/>
      <c r="D56" s="10" t="s">
        <v>293</v>
      </c>
      <c r="E56" s="111">
        <v>7626</v>
      </c>
    </row>
    <row r="57" spans="1:5" ht="16.5" customHeight="1">
      <c r="A57" s="6"/>
      <c r="B57" s="12"/>
      <c r="C57" s="9"/>
      <c r="D57" s="10" t="s">
        <v>294</v>
      </c>
      <c r="E57" s="111">
        <v>29460</v>
      </c>
    </row>
    <row r="58" spans="1:5" ht="16.5" customHeight="1">
      <c r="A58" s="6"/>
      <c r="B58" s="12"/>
      <c r="C58" s="9"/>
      <c r="D58" s="10" t="s">
        <v>295</v>
      </c>
      <c r="E58" s="111">
        <v>20736</v>
      </c>
    </row>
    <row r="59" spans="1:5" ht="16.5" customHeight="1">
      <c r="A59" s="6"/>
      <c r="B59" s="12"/>
      <c r="C59" s="9"/>
      <c r="D59" s="10" t="s">
        <v>296</v>
      </c>
      <c r="E59" s="111">
        <v>27000</v>
      </c>
    </row>
    <row r="60" spans="1:5" ht="16.5" customHeight="1">
      <c r="A60" s="6"/>
      <c r="B60" s="12"/>
      <c r="C60" s="9"/>
      <c r="D60" s="10" t="s">
        <v>297</v>
      </c>
      <c r="E60" s="111">
        <v>28350</v>
      </c>
    </row>
    <row r="61" spans="1:5" ht="16.5" customHeight="1">
      <c r="A61" s="6"/>
      <c r="B61" s="12"/>
      <c r="C61" s="9"/>
      <c r="D61" s="10" t="s">
        <v>298</v>
      </c>
      <c r="E61" s="111">
        <v>18144</v>
      </c>
    </row>
    <row r="62" spans="1:5" ht="16.5" customHeight="1">
      <c r="A62" s="6"/>
      <c r="B62" s="12"/>
      <c r="C62" s="9"/>
      <c r="D62" s="10" t="s">
        <v>299</v>
      </c>
      <c r="E62" s="111">
        <v>1547679</v>
      </c>
    </row>
    <row r="63" spans="1:5" ht="16.5" customHeight="1">
      <c r="A63" s="6"/>
      <c r="B63" s="12"/>
      <c r="C63" s="9"/>
      <c r="D63" s="10" t="s">
        <v>300</v>
      </c>
      <c r="E63" s="111">
        <v>1385408</v>
      </c>
    </row>
    <row r="64" spans="1:5" ht="16.5" customHeight="1">
      <c r="A64" s="6"/>
      <c r="B64" s="12"/>
      <c r="C64" s="9"/>
      <c r="D64" s="10" t="s">
        <v>254</v>
      </c>
      <c r="E64" s="111">
        <v>188531</v>
      </c>
    </row>
    <row r="65" spans="1:5" ht="16.5" customHeight="1">
      <c r="A65" s="6"/>
      <c r="B65" s="117" t="s">
        <v>302</v>
      </c>
      <c r="C65" s="9"/>
      <c r="D65" s="10" t="s">
        <v>301</v>
      </c>
      <c r="E65" s="111">
        <v>7331</v>
      </c>
    </row>
    <row r="66" spans="1:5" ht="16.5" customHeight="1">
      <c r="A66" s="6"/>
      <c r="B66" s="9"/>
      <c r="C66" s="11" t="s">
        <v>97</v>
      </c>
      <c r="D66" s="10"/>
      <c r="E66" s="111">
        <f>SUM(E45:E65)</f>
        <v>4031207</v>
      </c>
    </row>
    <row r="67" spans="1:5" ht="16.5" customHeight="1">
      <c r="A67" s="6"/>
      <c r="B67" s="9"/>
      <c r="C67" s="9"/>
      <c r="D67" s="10"/>
      <c r="E67" s="111"/>
    </row>
    <row r="68" spans="1:5" ht="16.5" customHeight="1">
      <c r="A68" s="6"/>
      <c r="B68" s="9"/>
      <c r="C68" s="11" t="s">
        <v>98</v>
      </c>
      <c r="D68" s="10"/>
      <c r="E68" s="111">
        <f>E66</f>
        <v>4031207</v>
      </c>
    </row>
    <row r="69" spans="1:5" ht="15" customHeight="1">
      <c r="A69" s="17"/>
      <c r="B69" s="18"/>
      <c r="C69" s="18"/>
      <c r="D69" s="19"/>
      <c r="E69" s="112"/>
    </row>
    <row r="70" spans="1:5" ht="21" customHeight="1">
      <c r="A70" s="17"/>
      <c r="B70" s="189" t="s">
        <v>99</v>
      </c>
      <c r="C70" s="190"/>
      <c r="D70" s="190"/>
      <c r="E70" s="113">
        <f>E41-E68</f>
        <v>107339457</v>
      </c>
    </row>
  </sheetData>
  <mergeCells count="5">
    <mergeCell ref="A2:E2"/>
    <mergeCell ref="B7:D7"/>
    <mergeCell ref="B70:D70"/>
    <mergeCell ref="A5:C5"/>
    <mergeCell ref="A6:B6"/>
  </mergeCells>
  <phoneticPr fontId="2"/>
  <pageMargins left="0.70866141732283472" right="0.19685039370078741" top="0.59055118110236227" bottom="0.59055118110236227" header="0" footer="0"/>
  <pageSetup paperSize="9" scale="84" firstPageNumber="44" orientation="portrait" useFirstPageNumber="1" r:id="rId1"/>
  <headerFooter>
    <oddFooter>&amp;C&amp;P</oddFooter>
  </headerFooter>
  <rowBreaks count="1" manualBreakCount="1">
    <brk id="5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1"/>
  <sheetViews>
    <sheetView view="pageBreakPreview" zoomScaleNormal="100" zoomScaleSheetLayoutView="100" workbookViewId="0"/>
  </sheetViews>
  <sheetFormatPr defaultRowHeight="13.5"/>
  <cols>
    <col min="1" max="2" width="10.5" customWidth="1"/>
    <col min="3" max="3" width="20" customWidth="1"/>
    <col min="4" max="5" width="10.875" customWidth="1"/>
    <col min="6" max="6" width="22.5" customWidth="1"/>
  </cols>
  <sheetData>
    <row r="2" spans="1:6" s="132" customFormat="1" ht="17.25">
      <c r="A2" s="193" t="s">
        <v>318</v>
      </c>
      <c r="B2" s="193"/>
      <c r="C2" s="193"/>
      <c r="D2" s="193"/>
      <c r="E2" s="193"/>
      <c r="F2" s="193"/>
    </row>
    <row r="3" spans="1:6">
      <c r="A3" s="194" t="s">
        <v>317</v>
      </c>
      <c r="B3" s="194"/>
      <c r="C3" s="194"/>
      <c r="D3" s="194"/>
      <c r="E3" s="194"/>
      <c r="F3" s="194"/>
    </row>
    <row r="5" spans="1:6">
      <c r="A5" s="131" t="s">
        <v>316</v>
      </c>
    </row>
    <row r="7" spans="1:6">
      <c r="F7" s="129">
        <v>42094</v>
      </c>
    </row>
    <row r="8" spans="1:6" ht="29.25" customHeight="1">
      <c r="A8" s="130" t="s">
        <v>311</v>
      </c>
      <c r="B8" s="130" t="s">
        <v>312</v>
      </c>
      <c r="C8" s="130" t="s">
        <v>313</v>
      </c>
      <c r="D8" s="130" t="s">
        <v>314</v>
      </c>
      <c r="E8" s="130" t="s">
        <v>315</v>
      </c>
      <c r="F8" s="130" t="s">
        <v>253</v>
      </c>
    </row>
    <row r="9" spans="1:6" ht="29.25" customHeight="1">
      <c r="A9" s="133" t="s">
        <v>319</v>
      </c>
      <c r="B9" s="133" t="s">
        <v>320</v>
      </c>
      <c r="C9" s="133" t="s">
        <v>321</v>
      </c>
      <c r="D9" s="134">
        <v>3555143</v>
      </c>
      <c r="E9" s="139">
        <v>259320</v>
      </c>
      <c r="F9" s="134"/>
    </row>
    <row r="10" spans="1:6" ht="29.25" customHeight="1">
      <c r="A10" s="135"/>
      <c r="B10" s="135" t="s">
        <v>112</v>
      </c>
      <c r="C10" s="135" t="s">
        <v>321</v>
      </c>
      <c r="D10" s="136">
        <v>3555413</v>
      </c>
      <c r="E10" s="140">
        <v>5000000</v>
      </c>
      <c r="F10" s="136" t="s">
        <v>322</v>
      </c>
    </row>
    <row r="11" spans="1:6" ht="29.25" customHeight="1">
      <c r="A11" s="135"/>
      <c r="B11" s="135"/>
      <c r="C11" s="135" t="s">
        <v>39</v>
      </c>
      <c r="D11" s="136"/>
      <c r="E11" s="140">
        <f>SUM(E9:E10)</f>
        <v>5259320</v>
      </c>
      <c r="F11" s="136"/>
    </row>
    <row r="12" spans="1:6" ht="29.25" customHeight="1">
      <c r="A12" s="135"/>
      <c r="B12" s="135"/>
      <c r="C12" s="135"/>
      <c r="D12" s="136"/>
      <c r="E12" s="140"/>
      <c r="F12" s="136"/>
    </row>
    <row r="13" spans="1:6" ht="29.25" customHeight="1">
      <c r="A13" s="135"/>
      <c r="B13" s="135"/>
      <c r="C13" s="135"/>
      <c r="D13" s="136"/>
      <c r="E13" s="140"/>
      <c r="F13" s="136"/>
    </row>
    <row r="14" spans="1:6" ht="29.25" customHeight="1">
      <c r="A14" s="135" t="s">
        <v>323</v>
      </c>
      <c r="B14" s="135" t="s">
        <v>320</v>
      </c>
      <c r="C14" s="135" t="s">
        <v>325</v>
      </c>
      <c r="D14" s="136">
        <v>3138451</v>
      </c>
      <c r="E14" s="140">
        <v>18586369</v>
      </c>
      <c r="F14" s="136"/>
    </row>
    <row r="15" spans="1:6" ht="29.25" customHeight="1">
      <c r="A15" s="135"/>
      <c r="B15" s="135" t="s">
        <v>320</v>
      </c>
      <c r="C15" s="135" t="s">
        <v>321</v>
      </c>
      <c r="D15" s="136">
        <v>3544632</v>
      </c>
      <c r="E15" s="140">
        <v>83861</v>
      </c>
      <c r="F15" s="136"/>
    </row>
    <row r="16" spans="1:6" ht="29.25" customHeight="1">
      <c r="A16" s="135"/>
      <c r="B16" s="135" t="s">
        <v>112</v>
      </c>
      <c r="C16" s="135" t="s">
        <v>325</v>
      </c>
      <c r="D16" s="136">
        <v>3450662</v>
      </c>
      <c r="E16" s="140">
        <v>4000000</v>
      </c>
      <c r="F16" s="136"/>
    </row>
    <row r="17" spans="1:6" ht="29.25" customHeight="1">
      <c r="A17" s="135"/>
      <c r="B17" s="135" t="s">
        <v>112</v>
      </c>
      <c r="C17" s="135" t="s">
        <v>321</v>
      </c>
      <c r="D17" s="136">
        <v>3544632</v>
      </c>
      <c r="E17" s="140">
        <v>2500000</v>
      </c>
      <c r="F17" s="136"/>
    </row>
    <row r="18" spans="1:6" ht="29.25" customHeight="1">
      <c r="A18" s="135"/>
      <c r="B18" s="135" t="s">
        <v>112</v>
      </c>
      <c r="C18" s="135" t="s">
        <v>325</v>
      </c>
      <c r="D18" s="136">
        <v>3150662</v>
      </c>
      <c r="E18" s="140">
        <v>2000000</v>
      </c>
      <c r="F18" s="142" t="s">
        <v>326</v>
      </c>
    </row>
    <row r="19" spans="1:6" ht="29.25" customHeight="1">
      <c r="A19" s="135"/>
      <c r="B19" s="135" t="s">
        <v>112</v>
      </c>
      <c r="C19" s="135" t="s">
        <v>325</v>
      </c>
      <c r="D19" s="136">
        <v>3150662</v>
      </c>
      <c r="E19" s="140">
        <v>3500000</v>
      </c>
      <c r="F19" s="142" t="s">
        <v>327</v>
      </c>
    </row>
    <row r="20" spans="1:6" ht="29.25" customHeight="1">
      <c r="A20" s="135"/>
      <c r="B20" s="135" t="s">
        <v>112</v>
      </c>
      <c r="C20" s="135" t="s">
        <v>325</v>
      </c>
      <c r="D20" s="136">
        <v>3150662</v>
      </c>
      <c r="E20" s="140">
        <v>1500000</v>
      </c>
      <c r="F20" s="142" t="s">
        <v>328</v>
      </c>
    </row>
    <row r="21" spans="1:6" ht="29.25" customHeight="1">
      <c r="A21" s="135"/>
      <c r="B21" s="135" t="s">
        <v>112</v>
      </c>
      <c r="C21" s="135" t="s">
        <v>325</v>
      </c>
      <c r="D21" s="136">
        <v>3150662</v>
      </c>
      <c r="E21" s="140">
        <v>2000000</v>
      </c>
      <c r="F21" s="142" t="s">
        <v>328</v>
      </c>
    </row>
    <row r="22" spans="1:6" ht="29.25" customHeight="1">
      <c r="A22" s="135"/>
      <c r="B22" s="135" t="s">
        <v>112</v>
      </c>
      <c r="C22" s="135" t="s">
        <v>325</v>
      </c>
      <c r="D22" s="136">
        <v>3150662</v>
      </c>
      <c r="E22" s="140">
        <v>4000000</v>
      </c>
      <c r="F22" s="142" t="s">
        <v>328</v>
      </c>
    </row>
    <row r="23" spans="1:6" ht="29.25" customHeight="1">
      <c r="A23" s="135"/>
      <c r="B23" s="135" t="s">
        <v>112</v>
      </c>
      <c r="C23" s="135" t="s">
        <v>321</v>
      </c>
      <c r="D23" s="136">
        <v>3544632</v>
      </c>
      <c r="E23" s="140">
        <v>2000000</v>
      </c>
      <c r="F23" s="142" t="s">
        <v>328</v>
      </c>
    </row>
    <row r="24" spans="1:6" ht="29.25" customHeight="1">
      <c r="A24" s="135"/>
      <c r="B24" s="135" t="s">
        <v>112</v>
      </c>
      <c r="C24" s="135" t="s">
        <v>321</v>
      </c>
      <c r="D24" s="136">
        <v>3544632</v>
      </c>
      <c r="E24" s="140">
        <v>3000000</v>
      </c>
      <c r="F24" s="142" t="s">
        <v>328</v>
      </c>
    </row>
    <row r="25" spans="1:6" ht="29.25" customHeight="1">
      <c r="A25" s="135"/>
      <c r="B25" s="135" t="s">
        <v>112</v>
      </c>
      <c r="C25" s="135" t="s">
        <v>321</v>
      </c>
      <c r="D25" s="136">
        <v>3544632</v>
      </c>
      <c r="E25" s="140">
        <v>2500000</v>
      </c>
      <c r="F25" s="142" t="s">
        <v>328</v>
      </c>
    </row>
    <row r="26" spans="1:6" ht="29.25" customHeight="1">
      <c r="A26" s="135"/>
      <c r="B26" s="135" t="s">
        <v>112</v>
      </c>
      <c r="C26" s="135" t="s">
        <v>321</v>
      </c>
      <c r="D26" s="136">
        <v>3544632</v>
      </c>
      <c r="E26" s="140">
        <v>1000000</v>
      </c>
      <c r="F26" s="142" t="s">
        <v>328</v>
      </c>
    </row>
    <row r="27" spans="1:6" ht="29.25" customHeight="1">
      <c r="A27" s="135"/>
      <c r="B27" s="135" t="s">
        <v>324</v>
      </c>
      <c r="C27" s="135" t="s">
        <v>325</v>
      </c>
      <c r="D27" s="136">
        <v>3138381</v>
      </c>
      <c r="E27" s="140">
        <v>0</v>
      </c>
      <c r="F27" s="136"/>
    </row>
    <row r="28" spans="1:6" ht="29.25" customHeight="1">
      <c r="A28" s="135"/>
      <c r="B28" s="135"/>
      <c r="C28" s="135" t="s">
        <v>39</v>
      </c>
      <c r="D28" s="136"/>
      <c r="E28" s="140">
        <f>SUM(E14:E27)</f>
        <v>46670230</v>
      </c>
      <c r="F28" s="136"/>
    </row>
    <row r="29" spans="1:6" ht="29.25" customHeight="1">
      <c r="A29" s="135"/>
      <c r="B29" s="135"/>
      <c r="C29" s="135"/>
      <c r="D29" s="136"/>
      <c r="E29" s="140"/>
      <c r="F29" s="136"/>
    </row>
    <row r="30" spans="1:6" ht="29.25" customHeight="1">
      <c r="A30" s="135"/>
      <c r="B30" s="135"/>
      <c r="C30" s="135"/>
      <c r="D30" s="136"/>
      <c r="E30" s="140"/>
      <c r="F30" s="136"/>
    </row>
    <row r="31" spans="1:6" ht="29.25" customHeight="1">
      <c r="A31" s="137" t="s">
        <v>16</v>
      </c>
      <c r="B31" s="137"/>
      <c r="C31" s="137"/>
      <c r="D31" s="138"/>
      <c r="E31" s="141">
        <f>SUM(E11,E28)</f>
        <v>51929550</v>
      </c>
      <c r="F31" s="138"/>
    </row>
  </sheetData>
  <mergeCells count="2">
    <mergeCell ref="A2:F2"/>
    <mergeCell ref="A3:F3"/>
  </mergeCells>
  <phoneticPr fontId="2"/>
  <pageMargins left="0.70866141732283472" right="0.19685039370078741" top="0.59055118110236227" bottom="0.59055118110236227"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【様式1－1】資金収支</vt:lpstr>
      <vt:lpstr>【様式2－1】事業活動</vt:lpstr>
      <vt:lpstr>【様式3－1】貸借</vt:lpstr>
      <vt:lpstr>財務諸表に対する注記（法人全体用）</vt:lpstr>
      <vt:lpstr>【様式1－4】資金収支</vt:lpstr>
      <vt:lpstr>【様式2－4】事業活動</vt:lpstr>
      <vt:lpstr>【別紙5】財産目録</vt:lpstr>
      <vt:lpstr>預金明細書</vt:lpstr>
      <vt:lpstr>'【様式1－1】資金収支'!Print_Area</vt:lpstr>
      <vt:lpstr>'【様式1－4】資金収支'!Print_Area</vt:lpstr>
      <vt:lpstr>'【様式2－1】事業活動'!Print_Area</vt:lpstr>
      <vt:lpstr>'【様式2－4】事業活動'!Print_Area</vt:lpstr>
      <vt:lpstr>'財務諸表に対する注記（法人全体用）'!Print_Area</vt:lpstr>
    </vt:vector>
  </TitlesOfParts>
  <Company>株式会社 明治安田生活福祉研究所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Y.Takahashi</dc:creator>
  <cp:lastModifiedBy>shinji</cp:lastModifiedBy>
  <cp:lastPrinted>2015-06-10T02:44:53Z</cp:lastPrinted>
  <dcterms:created xsi:type="dcterms:W3CDTF">2008-06-06T01:55:09Z</dcterms:created>
  <dcterms:modified xsi:type="dcterms:W3CDTF">2016-08-16T04:03:35Z</dcterms:modified>
</cp:coreProperties>
</file>